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6D12E8C3-2251-4186-820D-0F654BFE30B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11" i="5"/>
  <c r="H9" i="5"/>
  <c r="H7" i="5"/>
  <c r="H6" i="5"/>
  <c r="H5" i="5"/>
  <c r="I13" i="5"/>
  <c r="I11" i="5"/>
  <c r="I9" i="5"/>
  <c r="I7" i="5"/>
  <c r="I6" i="5"/>
  <c r="I5" i="5"/>
  <c r="T14" i="5" l="1"/>
  <c r="T13" i="5"/>
  <c r="J13" i="5"/>
  <c r="G13" i="5"/>
  <c r="F13" i="5"/>
  <c r="T12" i="5"/>
  <c r="T11" i="5"/>
  <c r="J11" i="5"/>
  <c r="G11" i="5"/>
  <c r="F11" i="5"/>
  <c r="T10" i="5"/>
  <c r="T9" i="5"/>
  <c r="J9" i="5"/>
  <c r="G9" i="5"/>
  <c r="F9" i="5"/>
  <c r="T8" i="5"/>
  <c r="T7" i="5"/>
  <c r="J7" i="5"/>
  <c r="G7" i="5"/>
  <c r="F7" i="5"/>
  <c r="T6" i="5"/>
  <c r="J6" i="5"/>
  <c r="G6" i="5"/>
  <c r="F6" i="5"/>
  <c r="T5" i="5"/>
  <c r="J5" i="5"/>
  <c r="G5" i="5"/>
  <c r="F5" i="5"/>
</calcChain>
</file>

<file path=xl/sharedStrings.xml><?xml version="1.0" encoding="utf-8"?>
<sst xmlns="http://schemas.openxmlformats.org/spreadsheetml/2006/main" count="180" uniqueCount="115">
  <si>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</si>
  <si>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</si>
  <si>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</si>
  <si>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</si>
  <si>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</si>
  <si>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</si>
  <si>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</si>
  <si>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</si>
  <si>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</si>
  <si>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</si>
  <si>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</si>
  <si>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</si>
  <si>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</si>
  <si>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</si>
  <si>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</si>
  <si>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</si>
  <si>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</si>
  <si>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</si>
  <si>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</si>
  <si>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</si>
  <si>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</si>
  <si>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</si>
  <si>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</si>
  <si>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</si>
  <si>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</si>
  <si>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</si>
  <si>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</si>
  <si>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</si>
  <si>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</si>
  <si>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</si>
  <si>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</si>
  <si>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</si>
  <si>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</si>
  <si>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</si>
  <si>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</si>
  <si>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</si>
  <si>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</si>
  <si>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</si>
  <si>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</si>
  <si>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</si>
  <si>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</si>
  <si>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</si>
  <si>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</si>
  <si>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</si>
  <si>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</si>
  <si>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</si>
  <si>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</si>
  <si>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</si>
  <si>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</si>
  <si>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</si>
  <si>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</si>
  <si>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</si>
  <si>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</si>
  <si>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</si>
  <si>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</si>
  <si>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</si>
  <si>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</si>
  <si>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</si>
  <si>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</si>
  <si>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Sistema Municipal de Agua Potable y Alcantarillado de Moroleón
Indicadores de Resultados
Del 1 de enero al 31 de marzo de 2025</t>
  </si>
  <si>
    <t>E</t>
  </si>
  <si>
    <t>E0001</t>
  </si>
  <si>
    <t>CONTRIBUIR AL EFICIENTE MANEJO DEL AGUA POTABLE, MEDIANTE UN SISTEMA DE DISTRIBUCIÓN QUE GARANTICE SU ABASTO.</t>
  </si>
  <si>
    <t>DIRECCION GENERAL DEL SMAPAM</t>
  </si>
  <si>
    <t>SI</t>
  </si>
  <si>
    <t>Fin</t>
  </si>
  <si>
    <t>ÍNDICE DE ATENCIÓN A ORDENES GENERADAS</t>
  </si>
  <si>
    <t>(A / B) * 100</t>
  </si>
  <si>
    <t>NÚMERO DE ORDENES ATENDIDAS DURANTE DURANTE AÑO ACTUAL    NÚMERO DE ORDENES GENERADAS DURANTE AÑO ACTUAL</t>
  </si>
  <si>
    <t>PORCENTAJE</t>
  </si>
  <si>
    <t>LOS HABITANTES DE LA CABECERA MUNICIPAL, CUENTAN CON SUMINISTRO DE AGUA POTABLE.</t>
  </si>
  <si>
    <t>Proposito</t>
  </si>
  <si>
    <t>COBERTURA DE SUMINISTRO DE AGUA POTABLE EN CABECERA MUNICIPAL.</t>
  </si>
  <si>
    <t>TOTAL DE TOMAS CON SERVICIO DE AGUA POTABLE    TOTAL DE TOMAS UBICADAS EN LA CABECERA MUNICIPAL</t>
  </si>
  <si>
    <t>PROGRAMA DE MANTENIMIENTO EJECUTADO A REDES DE DISTRIBUCIÓN Y DESCARGA (4.15.2.)</t>
  </si>
  <si>
    <t>Componente</t>
  </si>
  <si>
    <t>MANTENIMIENTO A REDES DE DISTRIBUCIÓN Y DESCARGA</t>
  </si>
  <si>
    <t>A</t>
  </si>
  <si>
    <t xml:space="preserve">NÚMERO DE METROS LINEALES    </t>
  </si>
  <si>
    <t>UNIDAD</t>
  </si>
  <si>
    <t>DETECCIÓN DE TOMAS IRREGULARES</t>
  </si>
  <si>
    <t>Actividad</t>
  </si>
  <si>
    <t>TOMAS DE AGUA IRREGULARES</t>
  </si>
  <si>
    <t xml:space="preserve">NÚMERO DE TOMAS IRREGULARES IDENTIFICADAS AÑO ACTUAL    </t>
  </si>
  <si>
    <t>PROGRAMA DE PRODUCCIÓN EJECUTADA EN FUENTES DE ABASTECIMIENTO (2.16.2.)</t>
  </si>
  <si>
    <t>NIVEL DE PRODUCCIÓN</t>
  </si>
  <si>
    <t>VOLUMEN M3 DE AGUA PRODUCIDA    VOLUMEN M3 DE AGUA CONCESIONADA</t>
  </si>
  <si>
    <t>CONSUMO DE ENERGÍA ELÉCTRICA PARA LA OPERACIÓN DEL PROCESO DE EXTRACCIÓN</t>
  </si>
  <si>
    <t>EFICIENTIZACIÓN DE POZOS</t>
  </si>
  <si>
    <t>((A / B) - 1) * 100</t>
  </si>
  <si>
    <t>((COSNUMO KWH DE ENERGÍA ELÉCTRICA AÑO ACTUAL    CONSUMO KWH DE ENRGÍA ELÉCTRICA AÑO ANTERIOR)</t>
  </si>
  <si>
    <t>TASA DE VARIACION</t>
  </si>
  <si>
    <t>CUIDADO DEL MEDIO AMBIENTE, CON AGUAS RESIDUALES TRATADAS (2.11.1.)</t>
  </si>
  <si>
    <t>AGUA RESIDUAL TRATADA</t>
  </si>
  <si>
    <t>VOLUMEN M3 DE AGUA RESIDUAL TRATADA    VOLUMEN M3 DE AGUA SUMINISTRADA A CABECERA MUNICIPAL</t>
  </si>
  <si>
    <t>LAS AGUAS RESIDUALES DEL MUNICIPIO SON TRATADAS PARA SU REÚSO</t>
  </si>
  <si>
    <t>AGUA SANEADA REUTILIZADA</t>
  </si>
  <si>
    <t xml:space="preserve">VOLUMEN M3 DE AGUA RESIDUAL SANEADA REUTILIZADA    </t>
  </si>
  <si>
    <t>Metro cubico</t>
  </si>
  <si>
    <t>PRONTA RESPUESTA REALIZADA A SOLICITUDES DE CONTRATACIÓN (1.4.1.)</t>
  </si>
  <si>
    <t>ÍNDICE DE ATENCIÓN, A SOLICITUD DE CONTRATO</t>
  </si>
  <si>
    <t>A / B</t>
  </si>
  <si>
    <t>NÚMERO DE DÍAS EN ATENCIÓN A SOLICITUDES    NÚMERO DE SOLICITUDES</t>
  </si>
  <si>
    <t>PROMEDIO</t>
  </si>
  <si>
    <t>PROGRAMA ANUAL DE RECUPERACIÓN DE CARTERA VENCIDA</t>
  </si>
  <si>
    <t>VARIACIÓN DE CARTERA VENCIDA</t>
  </si>
  <si>
    <t>IMPORTE DE LA CARTERA VENCIDA AL CIERRE DEL AÑO ACTUAL    IMPORTE DE LA CARTERA VENCIDA DEL AÑO ANTERIOR</t>
  </si>
  <si>
    <t>COMPONENTE 1</t>
  </si>
  <si>
    <t>ACTIVIDAD 1.1</t>
  </si>
  <si>
    <t>COMPONENTE 2</t>
  </si>
  <si>
    <t>ACTIVIDAD 2.1</t>
  </si>
  <si>
    <t>COMPONENTE 3</t>
  </si>
  <si>
    <t>ACTIVIDAD 3.1</t>
  </si>
  <si>
    <t>COMPONENTE 4</t>
  </si>
  <si>
    <t>ACTIVIDAD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</si>
</sst>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_ ;\-#,##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</xf>
    <xf numFmtId="9" fontId="8" fillId="0" borderId="0" xfId="0" applyNumberFormat="1" applyFont="1" applyAlignment="1" applyProtection="1">
      <alignment horizontal="center" vertical="center"/>
      <protection locked="0"/>
    </xf>
    <xf numFmtId="10" fontId="8" fillId="0" borderId="0" xfId="18" applyNumberFormat="1" applyFont="1" applyAlignment="1" applyProtection="1">
      <alignment horizontal="center" vertical="center"/>
      <protection locked="0"/>
    </xf>
    <xf numFmtId="165" fontId="8" fillId="0" borderId="0" xfId="17" applyNumberFormat="1" applyFont="1" applyFill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6" fontId="8" fillId="0" borderId="0" xfId="17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43" fontId="8" fillId="0" borderId="0" xfId="17" applyFont="1" applyFill="1" applyAlignment="1" applyProtection="1">
      <alignment vertical="center" wrapText="1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9" fontId="8" fillId="0" borderId="7" xfId="0" applyNumberFormat="1" applyFont="1" applyBorder="1" applyAlignment="1" applyProtection="1">
      <alignment horizontal="center" vertical="center"/>
      <protection locked="0"/>
    </xf>
    <xf numFmtId="10" fontId="8" fillId="0" borderId="7" xfId="18" applyNumberFormat="1" applyFont="1" applyBorder="1" applyAlignment="1" applyProtection="1">
      <alignment horizontal="center" vertical="center"/>
      <protection locked="0"/>
    </xf>
    <xf numFmtId="43" fontId="10" fillId="0" borderId="0" xfId="17" applyFont="1" applyFill="1" applyAlignment="1" applyProtection="1">
      <alignment vertical="center" wrapText="1"/>
      <protection locked="0"/>
    </xf>
    <xf numFmtId="0" fontId="0" fillId="0" borderId="8" xfId="0" applyFont="1" applyBorder="1" applyProtection="1"/>
    <xf numFmtId="0" fontId="0" fillId="0" borderId="8" xfId="0" applyFont="1" applyBorder="1" applyProtection="1">
      <protection locked="0"/>
    </xf>
    <xf numFmtId="4" fontId="8" fillId="0" borderId="9" xfId="0" applyNumberFormat="1" applyFont="1" applyBorder="1" applyAlignment="1" applyProtection="1">
      <alignment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workbookViewId="0">
      <selection activeCell="A14" sqref="A14"/>
    </sheetView>
  </sheetViews>
  <sheetFormatPr baseColWidth="10" defaultColWidth="12" defaultRowHeight="11.25" x14ac:dyDescent="0.2"/>
  <cols>
    <col min="1" max="1" width="14.83203125" customWidth="1"/>
    <col min="2" max="2" width="15.5" style="1" bestFit="1" customWidth="1"/>
    <col min="3" max="3" width="30.83203125" style="1" customWidth="1"/>
    <col min="4" max="4" width="19.33203125" style="1" bestFit="1" customWidth="1"/>
    <col min="5" max="5" width="19.33203125" style="1" customWidth="1"/>
    <col min="6" max="10" width="15.83203125" style="1" customWidth="1"/>
    <col min="11" max="11" width="8.33203125" style="1" bestFit="1" customWidth="1"/>
    <col min="12" max="12" width="14.1640625" style="1" bestFit="1" customWidth="1"/>
    <col min="13" max="14" width="35.83203125" style="1" customWidth="1"/>
    <col min="15" max="15" width="14.1640625" style="1" bestFit="1" customWidth="1"/>
    <col min="16" max="16" width="11.6640625" style="1" bestFit="1" customWidth="1"/>
    <col min="17" max="17" width="36.83203125" style="1" customWidth="1"/>
    <col min="18" max="18" width="12.33203125" style="1" customWidth="1"/>
    <col min="19" max="19" width="11" style="1" bestFit="1" customWidth="1"/>
    <col min="20" max="20" width="10" style="1" bestFit="1" customWidth="1"/>
    <col min="21" max="22" width="16.6640625" style="1" bestFit="1" customWidth="1"/>
    <col min="23" max="23" width="14" bestFit="1" customWidth="1"/>
  </cols>
  <sheetData>
    <row r="1" spans="1:23" ht="60" customHeight="1" x14ac:dyDescent="0.2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50" t="s">
        <v>0</v>
      </c>
      <c r="B2" s="51"/>
      <c r="C2" s="51"/>
      <c r="D2" s="51"/>
      <c r="E2" s="52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53" t="s">
        <v>3</v>
      </c>
      <c r="O2" s="54"/>
      <c r="P2" s="54"/>
      <c r="Q2" s="54"/>
      <c r="R2" s="54"/>
      <c r="S2" s="54"/>
      <c r="T2" s="55"/>
      <c r="U2" s="24" t="s">
        <v>4</v>
      </c>
      <c r="V2" s="24"/>
      <c r="W2" s="24"/>
    </row>
    <row r="3" spans="1:23" ht="70.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45" x14ac:dyDescent="0.2">
      <c r="A5" s="29" t="s">
        <v>60</v>
      </c>
      <c r="B5" s="30" t="s">
        <v>61</v>
      </c>
      <c r="C5" s="29" t="s">
        <v>62</v>
      </c>
      <c r="D5" s="31">
        <v>223</v>
      </c>
      <c r="E5" s="30" t="s">
        <v>63</v>
      </c>
      <c r="F5" s="32">
        <f>+F6</f>
        <v>26115775</v>
      </c>
      <c r="G5" s="32">
        <f t="shared" ref="G5:J5" si="0">+G6</f>
        <v>41506625</v>
      </c>
      <c r="H5" s="32">
        <f t="shared" si="0"/>
        <v>3399330.1000000006</v>
      </c>
      <c r="I5" s="32">
        <f t="shared" si="0"/>
        <v>3399330.1000000006</v>
      </c>
      <c r="J5" s="32">
        <f t="shared" si="0"/>
        <v>3399330.1000000006</v>
      </c>
      <c r="K5" s="33" t="s">
        <v>64</v>
      </c>
      <c r="L5" s="33" t="s">
        <v>65</v>
      </c>
      <c r="M5" s="29" t="s">
        <v>62</v>
      </c>
      <c r="N5" s="29" t="s">
        <v>66</v>
      </c>
      <c r="O5" s="33" t="s">
        <v>30</v>
      </c>
      <c r="P5" s="30" t="s">
        <v>67</v>
      </c>
      <c r="Q5" s="30" t="s">
        <v>68</v>
      </c>
      <c r="R5" s="34">
        <v>1</v>
      </c>
      <c r="S5" s="34">
        <v>1</v>
      </c>
      <c r="T5" s="35">
        <f>+U5/V5</f>
        <v>0.95091743119266059</v>
      </c>
      <c r="U5" s="36">
        <v>2073</v>
      </c>
      <c r="V5" s="36">
        <v>2180</v>
      </c>
      <c r="W5" s="37" t="s">
        <v>69</v>
      </c>
    </row>
    <row r="6" spans="1:23" ht="45" x14ac:dyDescent="0.2">
      <c r="A6" s="29" t="s">
        <v>60</v>
      </c>
      <c r="B6" s="30" t="s">
        <v>61</v>
      </c>
      <c r="C6" s="29" t="s">
        <v>70</v>
      </c>
      <c r="D6" s="31">
        <v>223</v>
      </c>
      <c r="E6" s="30" t="s">
        <v>63</v>
      </c>
      <c r="F6" s="32">
        <f>+F15-F14-F12-F10-F8</f>
        <v>26115775</v>
      </c>
      <c r="G6" s="32">
        <f t="shared" ref="G6:J6" si="1">+G15-G14-G12-G10-G8</f>
        <v>41506625</v>
      </c>
      <c r="H6" s="32">
        <f t="shared" ref="H6:I6" si="2">+H15-H14-H12-H10-H8</f>
        <v>3399330.1000000006</v>
      </c>
      <c r="I6" s="32">
        <f t="shared" si="2"/>
        <v>3399330.1000000006</v>
      </c>
      <c r="J6" s="32">
        <f t="shared" si="1"/>
        <v>3399330.1000000006</v>
      </c>
      <c r="K6" s="33" t="s">
        <v>64</v>
      </c>
      <c r="L6" s="33" t="s">
        <v>71</v>
      </c>
      <c r="M6" s="29" t="s">
        <v>70</v>
      </c>
      <c r="N6" s="29" t="s">
        <v>72</v>
      </c>
      <c r="O6" s="33" t="s">
        <v>33</v>
      </c>
      <c r="P6" s="30" t="s">
        <v>67</v>
      </c>
      <c r="Q6" s="30" t="s">
        <v>73</v>
      </c>
      <c r="R6" s="34">
        <v>0.95</v>
      </c>
      <c r="S6" s="34">
        <v>0.95</v>
      </c>
      <c r="T6" s="35">
        <f>+U6/V6</f>
        <v>0.92701268062518427</v>
      </c>
      <c r="U6" s="36">
        <v>18861</v>
      </c>
      <c r="V6" s="36">
        <v>20346</v>
      </c>
      <c r="W6" s="37" t="s">
        <v>69</v>
      </c>
    </row>
    <row r="7" spans="1:23" ht="45" x14ac:dyDescent="0.2">
      <c r="A7" s="29" t="s">
        <v>60</v>
      </c>
      <c r="B7" s="30" t="s">
        <v>61</v>
      </c>
      <c r="C7" s="29" t="s">
        <v>74</v>
      </c>
      <c r="D7" s="31">
        <v>223</v>
      </c>
      <c r="E7" s="30" t="s">
        <v>63</v>
      </c>
      <c r="F7" s="32">
        <f>+F8</f>
        <v>13199489</v>
      </c>
      <c r="G7" s="32">
        <f t="shared" ref="G7:J7" si="3">+G8</f>
        <v>15804061</v>
      </c>
      <c r="H7" s="32">
        <f t="shared" si="3"/>
        <v>2056287.78</v>
      </c>
      <c r="I7" s="32">
        <f t="shared" si="3"/>
        <v>2056287.78</v>
      </c>
      <c r="J7" s="32">
        <f t="shared" si="3"/>
        <v>2056287.78</v>
      </c>
      <c r="K7" s="33" t="s">
        <v>64</v>
      </c>
      <c r="L7" s="33" t="s">
        <v>75</v>
      </c>
      <c r="M7" s="29" t="s">
        <v>74</v>
      </c>
      <c r="N7" s="29" t="s">
        <v>76</v>
      </c>
      <c r="O7" s="33" t="s">
        <v>107</v>
      </c>
      <c r="P7" s="30" t="s">
        <v>77</v>
      </c>
      <c r="Q7" s="30" t="s">
        <v>78</v>
      </c>
      <c r="R7" s="38">
        <v>2629</v>
      </c>
      <c r="S7" s="38">
        <v>2629</v>
      </c>
      <c r="T7" s="39">
        <f>+U7</f>
        <v>0</v>
      </c>
      <c r="U7" s="40">
        <v>0</v>
      </c>
      <c r="V7" s="41">
        <v>0</v>
      </c>
      <c r="W7" s="37" t="s">
        <v>79</v>
      </c>
    </row>
    <row r="8" spans="1:23" ht="22.5" x14ac:dyDescent="0.2">
      <c r="A8" s="29" t="s">
        <v>60</v>
      </c>
      <c r="B8" s="30" t="s">
        <v>61</v>
      </c>
      <c r="C8" s="29" t="s">
        <v>80</v>
      </c>
      <c r="D8" s="31">
        <v>223</v>
      </c>
      <c r="E8" s="30" t="s">
        <v>63</v>
      </c>
      <c r="F8" s="32">
        <v>13199489</v>
      </c>
      <c r="G8" s="32">
        <v>15804061</v>
      </c>
      <c r="H8" s="32">
        <v>2056287.78</v>
      </c>
      <c r="I8" s="32">
        <v>2056287.78</v>
      </c>
      <c r="J8" s="32">
        <v>2056287.78</v>
      </c>
      <c r="K8" s="33" t="s">
        <v>64</v>
      </c>
      <c r="L8" s="33" t="s">
        <v>81</v>
      </c>
      <c r="M8" s="29" t="s">
        <v>80</v>
      </c>
      <c r="N8" s="29" t="s">
        <v>82</v>
      </c>
      <c r="O8" s="33" t="s">
        <v>108</v>
      </c>
      <c r="P8" s="30" t="s">
        <v>77</v>
      </c>
      <c r="Q8" s="30" t="s">
        <v>83</v>
      </c>
      <c r="R8" s="39">
        <v>15</v>
      </c>
      <c r="S8" s="39">
        <v>15</v>
      </c>
      <c r="T8" s="39">
        <f>+U8</f>
        <v>0</v>
      </c>
      <c r="U8" s="41">
        <v>0</v>
      </c>
      <c r="V8" s="41">
        <v>0</v>
      </c>
      <c r="W8" s="37" t="s">
        <v>79</v>
      </c>
    </row>
    <row r="9" spans="1:23" ht="33.75" x14ac:dyDescent="0.2">
      <c r="A9" s="29" t="s">
        <v>60</v>
      </c>
      <c r="B9" s="30" t="s">
        <v>61</v>
      </c>
      <c r="C9" s="29" t="s">
        <v>84</v>
      </c>
      <c r="D9" s="31">
        <v>223</v>
      </c>
      <c r="E9" s="30" t="s">
        <v>63</v>
      </c>
      <c r="F9" s="32">
        <f>+F10</f>
        <v>13938478</v>
      </c>
      <c r="G9" s="32">
        <f t="shared" ref="G9:J9" si="4">+G10</f>
        <v>16530751</v>
      </c>
      <c r="H9" s="32">
        <f t="shared" si="4"/>
        <v>3905136.16</v>
      </c>
      <c r="I9" s="32">
        <f t="shared" si="4"/>
        <v>3905136.16</v>
      </c>
      <c r="J9" s="32">
        <f t="shared" si="4"/>
        <v>3905136.16</v>
      </c>
      <c r="K9" s="33" t="s">
        <v>64</v>
      </c>
      <c r="L9" s="33" t="s">
        <v>75</v>
      </c>
      <c r="M9" s="29" t="s">
        <v>84</v>
      </c>
      <c r="N9" s="29" t="s">
        <v>85</v>
      </c>
      <c r="O9" s="33" t="s">
        <v>109</v>
      </c>
      <c r="P9" s="30" t="s">
        <v>67</v>
      </c>
      <c r="Q9" s="30" t="s">
        <v>86</v>
      </c>
      <c r="R9" s="34">
        <v>0.91</v>
      </c>
      <c r="S9" s="34">
        <v>0.91</v>
      </c>
      <c r="T9" s="35">
        <f>+U9/V9</f>
        <v>0.75496299053186466</v>
      </c>
      <c r="U9" s="36">
        <v>1176523</v>
      </c>
      <c r="V9" s="36">
        <v>1558385</v>
      </c>
      <c r="W9" s="37" t="s">
        <v>69</v>
      </c>
    </row>
    <row r="10" spans="1:23" ht="33.75" x14ac:dyDescent="0.2">
      <c r="A10" s="29" t="s">
        <v>60</v>
      </c>
      <c r="B10" s="30" t="s">
        <v>61</v>
      </c>
      <c r="C10" s="29" t="s">
        <v>87</v>
      </c>
      <c r="D10" s="31">
        <v>223</v>
      </c>
      <c r="E10" s="30" t="s">
        <v>63</v>
      </c>
      <c r="F10" s="32">
        <v>13938478</v>
      </c>
      <c r="G10" s="32">
        <v>16530751</v>
      </c>
      <c r="H10" s="32">
        <v>3905136.16</v>
      </c>
      <c r="I10" s="32">
        <v>3905136.16</v>
      </c>
      <c r="J10" s="32">
        <v>3905136.16</v>
      </c>
      <c r="K10" s="33" t="s">
        <v>64</v>
      </c>
      <c r="L10" s="33" t="s">
        <v>81</v>
      </c>
      <c r="M10" s="29" t="s">
        <v>87</v>
      </c>
      <c r="N10" s="29" t="s">
        <v>88</v>
      </c>
      <c r="O10" s="33" t="s">
        <v>110</v>
      </c>
      <c r="P10" s="30" t="s">
        <v>89</v>
      </c>
      <c r="Q10" s="30" t="s">
        <v>90</v>
      </c>
      <c r="R10" s="34">
        <v>0.01</v>
      </c>
      <c r="S10" s="34">
        <v>0.01</v>
      </c>
      <c r="T10" s="35">
        <f>(+U10/V10)-1</f>
        <v>3.518270369012777E-2</v>
      </c>
      <c r="U10" s="36">
        <v>1205904</v>
      </c>
      <c r="V10" s="36">
        <v>1164919</v>
      </c>
      <c r="W10" s="37" t="s">
        <v>91</v>
      </c>
    </row>
    <row r="11" spans="1:23" ht="33.75" x14ac:dyDescent="0.2">
      <c r="A11" s="29" t="s">
        <v>60</v>
      </c>
      <c r="B11" s="30" t="s">
        <v>61</v>
      </c>
      <c r="C11" s="29" t="s">
        <v>92</v>
      </c>
      <c r="D11" s="31">
        <v>223</v>
      </c>
      <c r="E11" s="30" t="s">
        <v>63</v>
      </c>
      <c r="F11" s="32">
        <f>+F12</f>
        <v>2550348</v>
      </c>
      <c r="G11" s="32">
        <f t="shared" ref="G11:J11" si="5">+G12</f>
        <v>2550348</v>
      </c>
      <c r="H11" s="32">
        <f t="shared" si="5"/>
        <v>524172.54</v>
      </c>
      <c r="I11" s="32">
        <f t="shared" si="5"/>
        <v>524172.54</v>
      </c>
      <c r="J11" s="32">
        <f t="shared" si="5"/>
        <v>524172.54</v>
      </c>
      <c r="K11" s="33" t="s">
        <v>64</v>
      </c>
      <c r="L11" s="33" t="s">
        <v>75</v>
      </c>
      <c r="M11" s="29" t="s">
        <v>92</v>
      </c>
      <c r="N11" s="29" t="s">
        <v>93</v>
      </c>
      <c r="O11" s="33" t="s">
        <v>111</v>
      </c>
      <c r="P11" s="30" t="s">
        <v>67</v>
      </c>
      <c r="Q11" s="30" t="s">
        <v>94</v>
      </c>
      <c r="R11" s="34">
        <v>0.62</v>
      </c>
      <c r="S11" s="34">
        <v>0.62</v>
      </c>
      <c r="T11" s="35">
        <f>+U11/V11</f>
        <v>0.70153252184879833</v>
      </c>
      <c r="U11" s="42">
        <v>671951</v>
      </c>
      <c r="V11" s="42">
        <v>957833</v>
      </c>
      <c r="W11" s="37" t="s">
        <v>69</v>
      </c>
    </row>
    <row r="12" spans="1:23" ht="33.75" x14ac:dyDescent="0.2">
      <c r="A12" s="29" t="s">
        <v>60</v>
      </c>
      <c r="B12" s="30" t="s">
        <v>61</v>
      </c>
      <c r="C12" s="29" t="s">
        <v>95</v>
      </c>
      <c r="D12" s="31">
        <v>223</v>
      </c>
      <c r="E12" s="30" t="s">
        <v>63</v>
      </c>
      <c r="F12" s="32">
        <v>2550348</v>
      </c>
      <c r="G12" s="32">
        <v>2550348</v>
      </c>
      <c r="H12" s="32">
        <v>524172.54</v>
      </c>
      <c r="I12" s="32">
        <v>524172.54</v>
      </c>
      <c r="J12" s="32">
        <v>524172.54</v>
      </c>
      <c r="K12" s="33" t="s">
        <v>64</v>
      </c>
      <c r="L12" s="33" t="s">
        <v>81</v>
      </c>
      <c r="M12" s="29" t="s">
        <v>95</v>
      </c>
      <c r="N12" s="29" t="s">
        <v>96</v>
      </c>
      <c r="O12" s="33" t="s">
        <v>112</v>
      </c>
      <c r="P12" s="30" t="s">
        <v>77</v>
      </c>
      <c r="Q12" s="30" t="s">
        <v>97</v>
      </c>
      <c r="R12" s="38">
        <v>25000</v>
      </c>
      <c r="S12" s="38">
        <v>25000</v>
      </c>
      <c r="T12" s="38">
        <f>+U12</f>
        <v>3840</v>
      </c>
      <c r="U12" s="36">
        <v>3840</v>
      </c>
      <c r="V12" s="41">
        <v>0</v>
      </c>
      <c r="W12" s="37" t="s">
        <v>98</v>
      </c>
    </row>
    <row r="13" spans="1:23" ht="33.75" x14ac:dyDescent="0.2">
      <c r="A13" s="29" t="s">
        <v>60</v>
      </c>
      <c r="B13" s="30" t="s">
        <v>61</v>
      </c>
      <c r="C13" s="29" t="s">
        <v>99</v>
      </c>
      <c r="D13" s="31">
        <v>223</v>
      </c>
      <c r="E13" s="30" t="s">
        <v>63</v>
      </c>
      <c r="F13" s="32">
        <f>+F14</f>
        <v>16113600</v>
      </c>
      <c r="G13" s="32">
        <f t="shared" ref="G13:J13" si="6">+G14</f>
        <v>16113600</v>
      </c>
      <c r="H13" s="32">
        <f t="shared" si="6"/>
        <v>3167549.09</v>
      </c>
      <c r="I13" s="32">
        <f t="shared" si="6"/>
        <v>3167549.09</v>
      </c>
      <c r="J13" s="32">
        <f t="shared" si="6"/>
        <v>3167549.09</v>
      </c>
      <c r="K13" s="33" t="s">
        <v>64</v>
      </c>
      <c r="L13" s="33" t="s">
        <v>75</v>
      </c>
      <c r="M13" s="29" t="s">
        <v>99</v>
      </c>
      <c r="N13" s="29" t="s">
        <v>100</v>
      </c>
      <c r="O13" s="33" t="s">
        <v>113</v>
      </c>
      <c r="P13" s="30" t="s">
        <v>101</v>
      </c>
      <c r="Q13" s="30" t="s">
        <v>102</v>
      </c>
      <c r="R13" s="39">
        <v>4</v>
      </c>
      <c r="S13" s="39">
        <v>4</v>
      </c>
      <c r="T13" s="43">
        <f>+U13/V13</f>
        <v>5.8461538461538458</v>
      </c>
      <c r="U13" s="41">
        <v>76</v>
      </c>
      <c r="V13" s="41">
        <v>13</v>
      </c>
      <c r="W13" s="37" t="s">
        <v>103</v>
      </c>
    </row>
    <row r="14" spans="1:23" ht="45" x14ac:dyDescent="0.2">
      <c r="A14" s="29" t="s">
        <v>60</v>
      </c>
      <c r="B14" s="30" t="s">
        <v>61</v>
      </c>
      <c r="C14" s="29" t="s">
        <v>104</v>
      </c>
      <c r="D14" s="31">
        <v>223</v>
      </c>
      <c r="E14" s="30" t="s">
        <v>63</v>
      </c>
      <c r="F14" s="32">
        <v>16113600</v>
      </c>
      <c r="G14" s="32">
        <v>16113600</v>
      </c>
      <c r="H14" s="32">
        <v>3167549.09</v>
      </c>
      <c r="I14" s="32">
        <v>3167549.09</v>
      </c>
      <c r="J14" s="32">
        <v>3167549.09</v>
      </c>
      <c r="K14" s="33" t="s">
        <v>64</v>
      </c>
      <c r="L14" s="33" t="s">
        <v>81</v>
      </c>
      <c r="M14" s="29" t="s">
        <v>104</v>
      </c>
      <c r="N14" s="29" t="s">
        <v>105</v>
      </c>
      <c r="O14" s="33" t="s">
        <v>114</v>
      </c>
      <c r="P14" s="30" t="s">
        <v>89</v>
      </c>
      <c r="Q14" s="30" t="s">
        <v>106</v>
      </c>
      <c r="R14" s="44">
        <v>0.06</v>
      </c>
      <c r="S14" s="44">
        <v>0.06</v>
      </c>
      <c r="T14" s="45">
        <f>(+U14/V14)-1</f>
        <v>-3.4018980303250679E-2</v>
      </c>
      <c r="U14" s="46">
        <v>7859929.6500000004</v>
      </c>
      <c r="V14" s="46">
        <v>8136733.0099999998</v>
      </c>
      <c r="W14" s="37" t="s">
        <v>91</v>
      </c>
    </row>
    <row r="15" spans="1:23" ht="13.5" thickBot="1" x14ac:dyDescent="0.25">
      <c r="A15" s="47"/>
      <c r="B15" s="48"/>
      <c r="C15" s="48"/>
      <c r="D15" s="48"/>
      <c r="E15" s="48"/>
      <c r="F15" s="49">
        <v>71917690</v>
      </c>
      <c r="G15" s="49">
        <v>92505385</v>
      </c>
      <c r="H15" s="49">
        <v>13052475.67</v>
      </c>
      <c r="I15" s="49">
        <v>13052475.67</v>
      </c>
      <c r="J15" s="49">
        <v>13052475.67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7"/>
    </row>
    <row r="16" spans="1:23" ht="12" thickTop="1" x14ac:dyDescent="0.2">
      <c r="A16" s="7"/>
      <c r="B16" s="8"/>
      <c r="C16" s="7"/>
      <c r="D16" s="7"/>
      <c r="E16" s="8"/>
      <c r="F16" s="8"/>
      <c r="G16" s="8"/>
      <c r="H16" s="8"/>
      <c r="I16" s="8"/>
      <c r="J16" s="8"/>
      <c r="K16"/>
      <c r="L16"/>
      <c r="M16"/>
      <c r="N16"/>
      <c r="O16"/>
      <c r="P16" s="6"/>
      <c r="Q16" s="6"/>
    </row>
    <row r="17" spans="1:17" x14ac:dyDescent="0.2">
      <c r="A17" s="7"/>
      <c r="B17" s="8"/>
      <c r="C17" s="7"/>
      <c r="D17" s="7"/>
      <c r="E17" s="8"/>
      <c r="F17" s="8"/>
      <c r="G17" s="8"/>
      <c r="H17" s="8"/>
      <c r="I17" s="8"/>
      <c r="J17" s="8"/>
      <c r="K17"/>
      <c r="L17"/>
      <c r="M17"/>
      <c r="N17"/>
      <c r="O17"/>
      <c r="P17" s="6"/>
      <c r="Q17" s="6"/>
    </row>
    <row r="18" spans="1:17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6aa8a68a-ab09-4ac8-a697-fdce915bc56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c865bf4-0f22-4e4d-b041-7b0c1657e5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2025-04-09T21:25:23Z</cp:lastPrinted>
  <dcterms:created xsi:type="dcterms:W3CDTF">2014-10-22T05:35:08Z</dcterms:created>
  <dcterms:modified xsi:type="dcterms:W3CDTF">2025-04-09T21:27:18Z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