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4\OFS\2024\2400\"/>
    </mc:Choice>
  </mc:AlternateContent>
  <xr:revisionPtr revIDLastSave="0" documentId="13_ncr:1_{D319DE0F-8C9E-4217-A18A-982A9FD09713}" xr6:coauthVersionLast="36" xr6:coauthVersionMax="47" xr10:uidLastSave="{00000000-0000-0000-0000-000000000000}"/>
  <bookViews>
    <workbookView xWindow="0" yWindow="0" windowWidth="13635" windowHeight="12165" tabRatio="782" activeTab="11" xr2:uid="{072641A8-F22B-4960-808B-50E51E5F091D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definedNames>
    <definedName name="_xlnm.Print_Titles" localSheetId="3">'NDF-02'!$12:$12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D17" i="3"/>
  <c r="E14" i="3"/>
  <c r="F14" i="3" s="1"/>
  <c r="D14" i="3"/>
  <c r="E13" i="3"/>
  <c r="D13" i="3"/>
  <c r="F23" i="3"/>
  <c r="F24" i="3"/>
  <c r="F25" i="3"/>
  <c r="F26" i="3"/>
  <c r="F27" i="3"/>
  <c r="F28" i="3"/>
  <c r="F29" i="3"/>
  <c r="F30" i="3"/>
  <c r="F22" i="3"/>
  <c r="F15" i="3"/>
  <c r="F16" i="3"/>
  <c r="F18" i="3"/>
  <c r="F19" i="3"/>
  <c r="F20" i="3"/>
  <c r="F17" i="3" l="1"/>
  <c r="F13" i="3"/>
  <c r="F12" i="3"/>
  <c r="G13" i="1" l="1"/>
  <c r="F13" i="1"/>
  <c r="G62" i="1"/>
  <c r="F62" i="1"/>
  <c r="E62" i="1"/>
  <c r="D62" i="1"/>
  <c r="C62" i="1"/>
  <c r="G52" i="1"/>
  <c r="F52" i="1"/>
  <c r="E52" i="1"/>
  <c r="D52" i="1"/>
  <c r="C52" i="1"/>
  <c r="I42" i="1"/>
  <c r="H4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G14" i="1"/>
  <c r="F14" i="1"/>
  <c r="E14" i="1"/>
  <c r="D14" i="1"/>
  <c r="C14" i="1"/>
  <c r="E13" i="1" l="1"/>
  <c r="D13" i="1"/>
  <c r="D161" i="1" s="1"/>
  <c r="C13" i="1"/>
  <c r="C161" i="1" s="1"/>
  <c r="H138" i="1"/>
  <c r="I138" i="1"/>
  <c r="H139" i="1"/>
  <c r="I139" i="1"/>
  <c r="H137" i="1"/>
  <c r="I137" i="1" s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07" i="1"/>
  <c r="I107" i="1" s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97" i="1"/>
  <c r="I97" i="1" s="1"/>
  <c r="H90" i="1"/>
  <c r="I90" i="1"/>
  <c r="H91" i="1"/>
  <c r="I91" i="1"/>
  <c r="H92" i="1"/>
  <c r="I92" i="1"/>
  <c r="H93" i="1"/>
  <c r="I93" i="1"/>
  <c r="H94" i="1"/>
  <c r="I94" i="1"/>
  <c r="H95" i="1"/>
  <c r="I95" i="1"/>
  <c r="H89" i="1"/>
  <c r="I89" i="1" s="1"/>
  <c r="H64" i="1"/>
  <c r="I64" i="1" s="1"/>
  <c r="H65" i="1"/>
  <c r="I65" i="1"/>
  <c r="H63" i="1"/>
  <c r="H54" i="1"/>
  <c r="I54" i="1" s="1"/>
  <c r="H55" i="1"/>
  <c r="I55" i="1"/>
  <c r="H56" i="1"/>
  <c r="H57" i="1"/>
  <c r="I57" i="1"/>
  <c r="H58" i="1"/>
  <c r="I58" i="1" s="1"/>
  <c r="H59" i="1"/>
  <c r="I59" i="1"/>
  <c r="H60" i="1"/>
  <c r="I60" i="1" s="1"/>
  <c r="H61" i="1"/>
  <c r="I61" i="1"/>
  <c r="H53" i="1"/>
  <c r="I53" i="1" s="1"/>
  <c r="H44" i="1"/>
  <c r="I44" i="1" s="1"/>
  <c r="H45" i="1"/>
  <c r="I45" i="1"/>
  <c r="H46" i="1"/>
  <c r="I46" i="1" s="1"/>
  <c r="H47" i="1"/>
  <c r="I47" i="1"/>
  <c r="H48" i="1"/>
  <c r="I48" i="1" s="1"/>
  <c r="H49" i="1"/>
  <c r="I49" i="1"/>
  <c r="H50" i="1"/>
  <c r="I50" i="1" s="1"/>
  <c r="H51" i="1"/>
  <c r="I51" i="1"/>
  <c r="H43" i="1"/>
  <c r="I43" i="1" s="1"/>
  <c r="H34" i="1"/>
  <c r="I34" i="1" s="1"/>
  <c r="H35" i="1"/>
  <c r="I35" i="1"/>
  <c r="H36" i="1"/>
  <c r="I36" i="1" s="1"/>
  <c r="H37" i="1"/>
  <c r="I37" i="1" s="1"/>
  <c r="H38" i="1"/>
  <c r="I38" i="1" s="1"/>
  <c r="H39" i="1"/>
  <c r="I39" i="1"/>
  <c r="H40" i="1"/>
  <c r="I40" i="1" s="1"/>
  <c r="H41" i="1"/>
  <c r="I41" i="1"/>
  <c r="H33" i="1"/>
  <c r="H24" i="1"/>
  <c r="I24" i="1"/>
  <c r="H25" i="1"/>
  <c r="I25" i="1"/>
  <c r="H26" i="1"/>
  <c r="H27" i="1"/>
  <c r="I27" i="1"/>
  <c r="H28" i="1"/>
  <c r="I28" i="1"/>
  <c r="H29" i="1"/>
  <c r="I29" i="1" s="1"/>
  <c r="H30" i="1"/>
  <c r="I30" i="1"/>
  <c r="H31" i="1"/>
  <c r="I31" i="1"/>
  <c r="H23" i="1"/>
  <c r="I23" i="1" s="1"/>
  <c r="H16" i="1"/>
  <c r="I16" i="1"/>
  <c r="H17" i="1"/>
  <c r="I17" i="1"/>
  <c r="H18" i="1"/>
  <c r="H14" i="1" s="1"/>
  <c r="H19" i="1"/>
  <c r="I19" i="1"/>
  <c r="H20" i="1"/>
  <c r="I20" i="1"/>
  <c r="H21" i="1"/>
  <c r="I21" i="1"/>
  <c r="I15" i="1"/>
  <c r="H15" i="1"/>
  <c r="G161" i="1"/>
  <c r="F161" i="1"/>
  <c r="E161" i="1"/>
  <c r="G87" i="1"/>
  <c r="F87" i="1"/>
  <c r="E87" i="1"/>
  <c r="D87" i="1"/>
  <c r="C87" i="1"/>
  <c r="H96" i="1"/>
  <c r="G96" i="1"/>
  <c r="F96" i="1"/>
  <c r="E96" i="1"/>
  <c r="D96" i="1"/>
  <c r="C96" i="1"/>
  <c r="H106" i="1"/>
  <c r="G106" i="1"/>
  <c r="F106" i="1"/>
  <c r="E106" i="1"/>
  <c r="D106" i="1"/>
  <c r="C106" i="1"/>
  <c r="I126" i="1"/>
  <c r="H126" i="1"/>
  <c r="G126" i="1"/>
  <c r="F126" i="1"/>
  <c r="E126" i="1"/>
  <c r="D126" i="1"/>
  <c r="C126" i="1"/>
  <c r="H136" i="1"/>
  <c r="G136" i="1"/>
  <c r="F136" i="1"/>
  <c r="E136" i="1"/>
  <c r="D136" i="1"/>
  <c r="C136" i="1"/>
  <c r="I56" i="1" l="1"/>
  <c r="I52" i="1" s="1"/>
  <c r="H52" i="1"/>
  <c r="I18" i="1"/>
  <c r="I14" i="1" s="1"/>
  <c r="I63" i="1"/>
  <c r="I62" i="1" s="1"/>
  <c r="H62" i="1"/>
  <c r="I33" i="1"/>
  <c r="I32" i="1" s="1"/>
  <c r="H32" i="1"/>
  <c r="H22" i="1"/>
  <c r="I26" i="1"/>
  <c r="I22" i="1" s="1"/>
  <c r="I136" i="1"/>
  <c r="H87" i="1"/>
  <c r="I106" i="1"/>
  <c r="I96" i="1"/>
  <c r="I87" i="1" s="1"/>
  <c r="B6" i="1"/>
  <c r="B6" i="3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3" i="6"/>
  <c r="B1" i="6"/>
  <c r="E21" i="3"/>
  <c r="F21" i="3"/>
  <c r="D21" i="3"/>
  <c r="E11" i="3"/>
  <c r="F11" i="3"/>
  <c r="D11" i="3"/>
  <c r="F31" i="3" l="1"/>
  <c r="I13" i="1"/>
  <c r="I161" i="1" s="1"/>
  <c r="H13" i="1"/>
  <c r="H161" i="1" s="1"/>
  <c r="D31" i="3"/>
  <c r="E31" i="3"/>
</calcChain>
</file>

<file path=xl/sharedStrings.xml><?xml version="1.0" encoding="utf-8"?>
<sst xmlns="http://schemas.openxmlformats.org/spreadsheetml/2006/main" count="320" uniqueCount="169">
  <si>
    <t>Ejercicio:</t>
  </si>
  <si>
    <t>Notas de Disciplina Financiera</t>
  </si>
  <si>
    <t>Periodicidad: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</si>
  <si>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</si>
  <si>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</si>
  <si>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</si>
  <si>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</si>
  <si>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</si>
  <si>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</si>
  <si>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</si>
  <si>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</si>
  <si>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</si>
  <si>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</si>
  <si>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</si>
  <si>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</si>
  <si>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</si>
  <si>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</si>
  <si>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</si>
  <si>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</si>
  <si>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</si>
  <si>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</si>
  <si>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</si>
  <si>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</si>
  <si>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</si>
  <si>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</si>
  <si>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</si>
  <si>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</si>
  <si>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</si>
  <si>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</si>
  <si>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</si>
  <si>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</si>
  <si>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</si>
  <si>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</si>
  <si>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</si>
  <si>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</si>
  <si>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</si>
  <si>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</si>
  <si>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</si>
  <si>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</si>
  <si>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</si>
  <si>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</si>
  <si>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</si>
  <si>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</si>
  <si>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</si>
  <si>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</si>
  <si>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</si>
  <si>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</si>
  <si>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</si>
  <si>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</si>
  <si>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</si>
  <si>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</si>
  <si>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</si>
  <si>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</si>
  <si>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</si>
  <si>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</si>
  <si>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</si>
  <si>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</si>
  <si>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</si>
  <si>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</si>
  <si>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</si>
  <si>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</si>
  <si>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</si>
  <si>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</si>
  <si>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</si>
  <si>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</si>
  <si>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</si>
  <si>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</si>
  <si>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</si>
  <si>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</si>
  <si>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</si>
  <si>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</si>
  <si>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</si>
  <si>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</si>
  <si>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</si>
  <si>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</si>
  <si>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</si>
  <si>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</si>
  <si>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</si>
  <si>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</si>
  <si>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</si>
  <si>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</si>
  <si>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</si>
  <si>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</si>
  <si>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</si>
  <si>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</si>
  <si>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</si>
  <si>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</si>
  <si>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</si>
  <si>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</si>
  <si>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</si>
  <si>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</si>
  <si>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</si>
  <si>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</si>
  <si>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</si>
  <si>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</si>
  <si>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</si>
  <si>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</si>
  <si>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</si>
  <si>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</si>
  <si>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</si>
  <si>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</si>
  <si>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</si>
  <si>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</si>
  <si>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</si>
  <si>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</si>
  <si>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</si>
  <si>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</si>
  <si>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</si>
  <si>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</si>
  <si>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</si>
  <si>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</si>
  <si>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</si>
  <si>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</si>
  <si>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</si>
  <si>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</si>
  <si>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</si>
  <si>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</si>
  <si>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</si>
  <si>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</si>
  <si>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</si>
  <si>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</si>
  <si>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</si>
  <si>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</si>
  <si>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</si>
  <si>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</si>
  <si>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</si>
  <si>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</si>
  <si>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</si>
  <si>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</si>
  <si>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</si>
  <si>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</si>
  <si>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</si>
  <si>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</si>
  <si>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</si>
  <si>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</si>
  <si>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</si>
  <si>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</si>
  <si>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</si>
  <si>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</si>
  <si>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</si>
  <si>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</si>
  <si>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</si>
  <si>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</si>
  <si>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</si>
  <si>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</si>
  <si>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</si>
  <si>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</si>
  <si>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</si>
  <si>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</si>
  <si>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</si>
  <si>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</si>
  <si>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</si>
  <si>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</si>
  <si>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</si>
  <si>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</si>
  <si>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</si>
  <si>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</si>
  <si>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</si>
  <si>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</si>
  <si>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Sistema Municipal de Agua Potable y Alcantarillado de Moroleón</t>
  </si>
  <si>
    <t>Nada que manifestar, durante el período. "Ya que cuento con Balance Presupuestario Sostenible".</t>
  </si>
  <si>
    <t>No cuento con Financiamiento u Obligaciones contraídas, en el RPU.</t>
  </si>
  <si>
    <t>No cuento con Obligaciones a Corto Plazo</t>
  </si>
  <si>
    <t>Ya que no cuento con devengados en el año que corresponda y que se hubieren registrado en cuentas por pagar y que integran el pasivo circulante al cierre del ejercicio.</t>
  </si>
  <si>
    <t>No cuento con convenios de Deuda Garantizada.</t>
  </si>
  <si>
    <t>Correspondiente del 01 de enero al 31 de diciembre de 2024</t>
  </si>
  <si>
    <t>Ejercicio 2024</t>
  </si>
  <si>
    <t>Cuenta Pública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</si>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</sst>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10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centerContinuous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2" fillId="0" borderId="0" xfId="3" applyFont="1"/>
    <xf numFmtId="0" fontId="1" fillId="0" borderId="0" xfId="3" applyFont="1" applyAlignment="1">
      <alignment horizontal="left" wrapText="1"/>
    </xf>
    <xf numFmtId="0" fontId="1" fillId="5" borderId="0" xfId="3" applyFont="1" applyFill="1" applyAlignment="1">
      <alignment horizontal="center" vertical="center"/>
    </xf>
    <xf numFmtId="0" fontId="5" fillId="5" borderId="0" xfId="4" applyFont="1" applyFill="1" applyAlignment="1">
      <alignment horizontal="center" vertical="center" wrapText="1"/>
    </xf>
    <xf numFmtId="0" fontId="2" fillId="0" borderId="0" xfId="3" applyFont="1" applyAlignment="1">
      <alignment vertical="top"/>
    </xf>
    <xf numFmtId="0" fontId="1" fillId="0" borderId="0" xfId="3" applyFont="1" applyAlignment="1">
      <alignment horizontal="left" vertical="center" wrapText="1"/>
    </xf>
    <xf numFmtId="0" fontId="14" fillId="6" borderId="0" xfId="5" applyFont="1" applyFill="1" applyAlignment="1">
      <alignment horizontal="center" vertical="top"/>
    </xf>
    <xf numFmtId="0" fontId="2" fillId="0" borderId="0" xfId="3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3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3" applyFont="1" applyAlignment="1">
      <alignment horizontal="left" indent="2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" fillId="0" borderId="0" xfId="3" applyFont="1"/>
    <xf numFmtId="0" fontId="16" fillId="0" borderId="0" xfId="3" applyFont="1"/>
    <xf numFmtId="0" fontId="17" fillId="0" borderId="0" xfId="1" applyFont="1"/>
    <xf numFmtId="4" fontId="2" fillId="0" borderId="0" xfId="0" applyNumberFormat="1" applyFont="1"/>
    <xf numFmtId="0" fontId="18" fillId="0" borderId="0" xfId="0" applyFont="1"/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  <pageSetUpPr fitToPage="1"/>
  </sheetPr>
  <dimension ref="A1:D15"/>
  <sheetViews>
    <sheetView workbookViewId="0">
      <selection activeCell="D3" sqref="D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159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168</v>
      </c>
    </row>
    <row r="3" spans="1:4" x14ac:dyDescent="0.2">
      <c r="A3" s="23" t="s">
        <v>165</v>
      </c>
      <c r="B3" s="24"/>
      <c r="C3" s="25" t="s">
        <v>3</v>
      </c>
      <c r="D3" s="27" t="s">
        <v>167</v>
      </c>
    </row>
    <row r="4" spans="1:4" x14ac:dyDescent="0.2">
      <c r="A4" s="28" t="s">
        <v>4</v>
      </c>
      <c r="B4" s="29"/>
      <c r="C4" s="29"/>
      <c r="D4" s="30"/>
    </row>
    <row r="5" spans="1:4" x14ac:dyDescent="0.2">
      <c r="A5" s="31" t="s">
        <v>5</v>
      </c>
      <c r="B5" s="32" t="s">
        <v>6</v>
      </c>
    </row>
    <row r="6" spans="1:4" x14ac:dyDescent="0.2">
      <c r="A6" s="33"/>
      <c r="B6" s="34"/>
    </row>
    <row r="7" spans="1:4" x14ac:dyDescent="0.2">
      <c r="A7" s="35"/>
      <c r="B7" s="40" t="s">
        <v>7</v>
      </c>
    </row>
    <row r="8" spans="1:4" x14ac:dyDescent="0.2">
      <c r="A8" s="35"/>
      <c r="B8" s="36"/>
    </row>
    <row r="9" spans="1:4" x14ac:dyDescent="0.2">
      <c r="A9" s="45" t="s">
        <v>8</v>
      </c>
      <c r="B9" s="37" t="s">
        <v>9</v>
      </c>
    </row>
    <row r="10" spans="1:4" x14ac:dyDescent="0.2">
      <c r="A10" s="45" t="s">
        <v>10</v>
      </c>
      <c r="B10" s="37" t="s">
        <v>11</v>
      </c>
    </row>
    <row r="11" spans="1:4" x14ac:dyDescent="0.2">
      <c r="A11" s="45" t="s">
        <v>12</v>
      </c>
      <c r="B11" s="37" t="s">
        <v>13</v>
      </c>
    </row>
    <row r="12" spans="1:4" x14ac:dyDescent="0.2">
      <c r="A12" s="45" t="s">
        <v>14</v>
      </c>
      <c r="B12" s="37" t="s">
        <v>15</v>
      </c>
    </row>
    <row r="13" spans="1:4" x14ac:dyDescent="0.2">
      <c r="A13" s="45" t="s">
        <v>16</v>
      </c>
      <c r="B13" s="37" t="s">
        <v>17</v>
      </c>
    </row>
    <row r="14" spans="1:4" x14ac:dyDescent="0.2">
      <c r="A14" s="45" t="s">
        <v>18</v>
      </c>
      <c r="B14" s="37" t="s">
        <v>19</v>
      </c>
    </row>
    <row r="15" spans="1:4" ht="12" thickBot="1" x14ac:dyDescent="0.25">
      <c r="A15" s="38"/>
      <c r="B15" s="39"/>
    </row>
  </sheetData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sheetPr>
    <pageSetUpPr fitToPage="1"/>
  </sheetPr>
  <dimension ref="A1:F14"/>
  <sheetViews>
    <sheetView showGridLines="0" workbookViewId="0">
      <selection activeCell="B2" sqref="B2:D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Anual</v>
      </c>
    </row>
    <row r="3" spans="1:6" x14ac:dyDescent="0.2">
      <c r="B3" s="90" t="str">
        <f>'Notas de Disciplina Financiera'!A3</f>
        <v>Correspondiente del 01 de enero al 31 de diciembre de 2024</v>
      </c>
      <c r="C3" s="90"/>
      <c r="D3" s="90"/>
      <c r="E3" s="41" t="s">
        <v>3</v>
      </c>
      <c r="F3" s="42" t="str">
        <f>'Notas de Disciplina Financiera'!D3</f>
        <v>Cuenta Pública</v>
      </c>
    </row>
    <row r="5" spans="1:6" x14ac:dyDescent="0.2">
      <c r="B5" s="44"/>
      <c r="C5" s="44" t="s">
        <v>17</v>
      </c>
    </row>
    <row r="7" spans="1:6" x14ac:dyDescent="0.2">
      <c r="B7" s="1" t="s">
        <v>144</v>
      </c>
    </row>
    <row r="8" spans="1:6" x14ac:dyDescent="0.2">
      <c r="B8" s="46" t="s">
        <v>151</v>
      </c>
    </row>
    <row r="9" spans="1:6" x14ac:dyDescent="0.2">
      <c r="A9" s="43"/>
      <c r="B9" s="47" t="s">
        <v>152</v>
      </c>
    </row>
    <row r="10" spans="1:6" x14ac:dyDescent="0.2">
      <c r="B10" s="47" t="s">
        <v>153</v>
      </c>
    </row>
    <row r="12" spans="1:6" x14ac:dyDescent="0.2">
      <c r="C12" s="1" t="s">
        <v>162</v>
      </c>
    </row>
    <row r="13" spans="1:6" x14ac:dyDescent="0.2">
      <c r="C13" s="87"/>
    </row>
    <row r="14" spans="1:6" x14ac:dyDescent="0.2">
      <c r="C14" s="86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22C7-036F-4C82-A39F-F32D2ABFE0BD}">
  <sheetPr>
    <pageSetUpPr fitToPage="1"/>
  </sheetPr>
  <dimension ref="A1:C27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22</v>
      </c>
      <c r="B2" s="52" t="s">
        <v>23</v>
      </c>
    </row>
    <row r="3" spans="1:2" x14ac:dyDescent="0.2">
      <c r="A3" s="53"/>
      <c r="B3" s="54"/>
    </row>
    <row r="4" spans="1:2" ht="15" customHeight="1" x14ac:dyDescent="0.2">
      <c r="A4" s="55" t="s">
        <v>16</v>
      </c>
      <c r="B4" s="57" t="s">
        <v>17</v>
      </c>
    </row>
    <row r="5" spans="1:2" ht="15" customHeight="1" x14ac:dyDescent="0.2">
      <c r="A5" s="56"/>
      <c r="B5" s="62" t="s">
        <v>144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155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154</v>
      </c>
    </row>
    <row r="23" spans="1:2" x14ac:dyDescent="0.2">
      <c r="A23" s="53"/>
      <c r="B23" s="85" t="s">
        <v>26</v>
      </c>
    </row>
    <row r="24" spans="1:2" x14ac:dyDescent="0.2">
      <c r="A24" s="53"/>
      <c r="B24" s="85"/>
    </row>
    <row r="25" spans="1:2" x14ac:dyDescent="0.2">
      <c r="A25" s="53"/>
      <c r="B25" s="85" t="s">
        <v>156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sheetPr>
    <pageSetUpPr fitToPage="1"/>
  </sheetPr>
  <dimension ref="A1:F10"/>
  <sheetViews>
    <sheetView showGridLines="0" tabSelected="1" workbookViewId="0">
      <selection activeCell="B2" sqref="B2:D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Anual</v>
      </c>
    </row>
    <row r="3" spans="1:6" x14ac:dyDescent="0.2">
      <c r="B3" s="90" t="str">
        <f>'Notas de Disciplina Financiera'!A3</f>
        <v>Correspondiente del 01 de enero al 31 de diciembre de 2024</v>
      </c>
      <c r="C3" s="90"/>
      <c r="D3" s="90"/>
      <c r="E3" s="41" t="s">
        <v>3</v>
      </c>
      <c r="F3" s="42" t="str">
        <f>'Notas de Disciplina Financiera'!D3</f>
        <v>Cuenta Pública</v>
      </c>
    </row>
    <row r="5" spans="1:6" x14ac:dyDescent="0.2">
      <c r="B5" s="44"/>
      <c r="C5" s="44" t="s">
        <v>19</v>
      </c>
    </row>
    <row r="7" spans="1:6" x14ac:dyDescent="0.2">
      <c r="B7" s="1" t="s">
        <v>144</v>
      </c>
    </row>
    <row r="8" spans="1:6" x14ac:dyDescent="0.2">
      <c r="B8" s="46" t="s">
        <v>157</v>
      </c>
    </row>
    <row r="9" spans="1:6" x14ac:dyDescent="0.2">
      <c r="A9" s="43"/>
    </row>
    <row r="10" spans="1:6" x14ac:dyDescent="0.2">
      <c r="C10" s="1" t="s">
        <v>164</v>
      </c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333F-B61D-4E8B-8F78-0F8003C18727}">
  <sheetPr>
    <pageSetUpPr fitToPage="1"/>
  </sheetPr>
  <dimension ref="A1:C28"/>
  <sheetViews>
    <sheetView showGridLines="0" zoomScaleNormal="100" zoomScaleSheetLayoutView="110" workbookViewId="0">
      <selection activeCell="B26" sqref="B26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22</v>
      </c>
      <c r="B2" s="52" t="s">
        <v>23</v>
      </c>
    </row>
    <row r="3" spans="1:2" x14ac:dyDescent="0.2">
      <c r="A3" s="53"/>
      <c r="B3" s="54"/>
    </row>
    <row r="4" spans="1:2" ht="15" customHeight="1" x14ac:dyDescent="0.2">
      <c r="A4" s="55" t="s">
        <v>18</v>
      </c>
      <c r="B4" s="57" t="s">
        <v>19</v>
      </c>
    </row>
    <row r="5" spans="1:2" ht="15" customHeight="1" x14ac:dyDescent="0.2">
      <c r="A5" s="56"/>
      <c r="B5" s="62" t="s">
        <v>144</v>
      </c>
    </row>
    <row r="6" spans="1:2" ht="15" customHeight="1" x14ac:dyDescent="0.2">
      <c r="A6" s="56"/>
      <c r="B6" s="63" t="s">
        <v>157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158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sheetPr>
    <pageSetUpPr fitToPage="1"/>
  </sheetPr>
  <dimension ref="A1:F17"/>
  <sheetViews>
    <sheetView showGridLines="0" workbookViewId="0">
      <selection activeCell="B2" sqref="B2:D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Anual</v>
      </c>
    </row>
    <row r="3" spans="1:6" x14ac:dyDescent="0.2">
      <c r="B3" s="90" t="str">
        <f>'Notas de Disciplina Financiera'!A3</f>
        <v>Correspondiente del 01 de enero al 31 de diciembre de 2024</v>
      </c>
      <c r="C3" s="90"/>
      <c r="D3" s="90"/>
      <c r="E3" s="41" t="s">
        <v>3</v>
      </c>
      <c r="F3" s="42" t="str">
        <f>'Notas de Disciplina Financiera'!D3</f>
        <v>Cuenta Pública</v>
      </c>
    </row>
    <row r="5" spans="1:6" x14ac:dyDescent="0.2">
      <c r="B5" s="44"/>
      <c r="C5" s="44" t="s">
        <v>9</v>
      </c>
    </row>
    <row r="7" spans="1:6" x14ac:dyDescent="0.2">
      <c r="B7" s="1" t="s">
        <v>20</v>
      </c>
    </row>
    <row r="8" spans="1:6" x14ac:dyDescent="0.2">
      <c r="B8" s="46" t="s">
        <v>21</v>
      </c>
    </row>
    <row r="9" spans="1:6" x14ac:dyDescent="0.2">
      <c r="A9" s="43"/>
    </row>
    <row r="10" spans="1:6" x14ac:dyDescent="0.2">
      <c r="C10" s="1" t="s">
        <v>160</v>
      </c>
    </row>
    <row r="16" spans="1:6" x14ac:dyDescent="0.2">
      <c r="C16" s="87"/>
    </row>
    <row r="17" spans="3:3" x14ac:dyDescent="0.2">
      <c r="C17" s="86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A82-EC4B-4282-9BE7-CBCD8BD41B6A}">
  <sheetPr>
    <pageSetUpPr fitToPage="1"/>
  </sheetPr>
  <dimension ref="A1:C67"/>
  <sheetViews>
    <sheetView showGridLines="0" topLeftCell="A37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22</v>
      </c>
      <c r="B2" s="52" t="s">
        <v>23</v>
      </c>
    </row>
    <row r="3" spans="1:2" x14ac:dyDescent="0.2">
      <c r="A3" s="53"/>
      <c r="B3" s="54"/>
    </row>
    <row r="4" spans="1:2" ht="15" customHeight="1" x14ac:dyDescent="0.2">
      <c r="A4" s="55" t="s">
        <v>8</v>
      </c>
      <c r="B4" s="57" t="s">
        <v>9</v>
      </c>
    </row>
    <row r="5" spans="1:2" ht="15" customHeight="1" x14ac:dyDescent="0.2">
      <c r="A5" s="56"/>
      <c r="B5" s="62" t="s">
        <v>20</v>
      </c>
    </row>
    <row r="6" spans="1:2" ht="15" customHeight="1" x14ac:dyDescent="0.2">
      <c r="A6" s="56"/>
      <c r="B6" s="63" t="s">
        <v>21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24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25</v>
      </c>
    </row>
    <row r="64" spans="2:2" x14ac:dyDescent="0.2">
      <c r="B64" s="85" t="s">
        <v>26</v>
      </c>
    </row>
    <row r="66" spans="2:2" x14ac:dyDescent="0.2">
      <c r="B66" s="85" t="s">
        <v>27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J162"/>
  <sheetViews>
    <sheetView showGridLines="0" topLeftCell="B1" zoomScaleNormal="100" workbookViewId="0">
      <selection activeCell="B2" sqref="B2:D2"/>
    </sheetView>
  </sheetViews>
  <sheetFormatPr baseColWidth="10" defaultColWidth="12" defaultRowHeight="11.25" x14ac:dyDescent="0.2"/>
  <cols>
    <col min="1" max="1" width="2.83203125" style="1" customWidth="1"/>
    <col min="2" max="2" width="70.83203125" style="1" customWidth="1"/>
    <col min="3" max="9" width="15.83203125" style="1" customWidth="1"/>
    <col min="10" max="16384" width="12" style="1"/>
  </cols>
  <sheetData>
    <row r="1" spans="1:10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10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Anual</v>
      </c>
    </row>
    <row r="3" spans="1:10" x14ac:dyDescent="0.2">
      <c r="B3" s="90" t="str">
        <f>'Notas de Disciplina Financiera'!A3</f>
        <v>Correspondiente del 01 de enero al 31 de diciembre de 2024</v>
      </c>
      <c r="C3" s="90"/>
      <c r="D3" s="90"/>
      <c r="E3" s="41" t="s">
        <v>3</v>
      </c>
      <c r="F3" s="42" t="str">
        <f>'Notas de Disciplina Financiera'!D3</f>
        <v>Cuenta Pública</v>
      </c>
    </row>
    <row r="5" spans="1:10" x14ac:dyDescent="0.2">
      <c r="B5" s="44" t="s">
        <v>28</v>
      </c>
    </row>
    <row r="6" spans="1:10" x14ac:dyDescent="0.2">
      <c r="B6" s="96" t="str">
        <f>B1</f>
        <v>Sistema Municipal de Agua Potable y Alcantarillado de Moroleón</v>
      </c>
      <c r="C6" s="96"/>
      <c r="D6" s="96"/>
      <c r="E6" s="96"/>
      <c r="F6" s="96"/>
      <c r="G6" s="96"/>
      <c r="H6" s="96"/>
      <c r="I6" s="96"/>
    </row>
    <row r="7" spans="1:10" x14ac:dyDescent="0.2">
      <c r="B7" s="91" t="s">
        <v>29</v>
      </c>
      <c r="C7" s="91"/>
      <c r="D7" s="91"/>
      <c r="E7" s="91"/>
      <c r="F7" s="91"/>
      <c r="G7" s="91"/>
      <c r="H7" s="91"/>
      <c r="I7" s="91"/>
    </row>
    <row r="8" spans="1:10" x14ac:dyDescent="0.2">
      <c r="B8" s="91" t="s">
        <v>30</v>
      </c>
      <c r="C8" s="91"/>
      <c r="D8" s="91"/>
      <c r="E8" s="91"/>
      <c r="F8" s="91"/>
      <c r="G8" s="91"/>
      <c r="H8" s="91"/>
      <c r="I8" s="91"/>
    </row>
    <row r="9" spans="1:10" x14ac:dyDescent="0.2">
      <c r="B9" s="91" t="str">
        <f>B3</f>
        <v>Correspondiente del 01 de enero al 31 de diciembre de 2024</v>
      </c>
      <c r="C9" s="91"/>
      <c r="D9" s="91"/>
      <c r="E9" s="91"/>
      <c r="F9" s="91"/>
      <c r="G9" s="91"/>
      <c r="H9" s="91"/>
      <c r="I9" s="91"/>
    </row>
    <row r="10" spans="1:10" x14ac:dyDescent="0.2">
      <c r="B10" s="92" t="s">
        <v>31</v>
      </c>
      <c r="C10" s="92"/>
      <c r="D10" s="92"/>
      <c r="E10" s="92"/>
      <c r="F10" s="92"/>
      <c r="G10" s="92"/>
      <c r="H10" s="92"/>
      <c r="I10" s="92"/>
    </row>
    <row r="11" spans="1:10" x14ac:dyDescent="0.2">
      <c r="B11" s="9"/>
      <c r="C11" s="9"/>
      <c r="D11" s="93" t="s">
        <v>32</v>
      </c>
      <c r="E11" s="94"/>
      <c r="F11" s="94"/>
      <c r="G11" s="94"/>
      <c r="H11" s="95"/>
      <c r="I11" s="9"/>
    </row>
    <row r="12" spans="1:10" ht="56.25" customHeight="1" x14ac:dyDescent="0.2">
      <c r="B12" s="8" t="s">
        <v>33</v>
      </c>
      <c r="C12" s="8" t="s">
        <v>34</v>
      </c>
      <c r="D12" s="2" t="s">
        <v>35</v>
      </c>
      <c r="E12" s="2" t="s">
        <v>36</v>
      </c>
      <c r="F12" s="2" t="s">
        <v>37</v>
      </c>
      <c r="G12" s="2" t="s">
        <v>38</v>
      </c>
      <c r="H12" s="2" t="s">
        <v>39</v>
      </c>
      <c r="I12" s="8" t="s">
        <v>40</v>
      </c>
    </row>
    <row r="13" spans="1:10" x14ac:dyDescent="0.2">
      <c r="A13" s="43"/>
      <c r="B13" s="13" t="s">
        <v>41</v>
      </c>
      <c r="C13" s="3">
        <f>+C14+C22+C32+C42+C52+C62+C66+C74+C78</f>
        <v>65862352</v>
      </c>
      <c r="D13" s="3">
        <f t="shared" ref="D13:I13" si="0">+D14+D22+D32+D42+D52+D62+D66+D74+D78</f>
        <v>39391290</v>
      </c>
      <c r="E13" s="3">
        <f t="shared" si="0"/>
        <v>10276809</v>
      </c>
      <c r="F13" s="3">
        <f t="shared" si="0"/>
        <v>0</v>
      </c>
      <c r="G13" s="3">
        <f t="shared" si="0"/>
        <v>0</v>
      </c>
      <c r="H13" s="3">
        <f t="shared" si="0"/>
        <v>29114481</v>
      </c>
      <c r="I13" s="3">
        <f t="shared" si="0"/>
        <v>94976833</v>
      </c>
      <c r="J13" s="88"/>
    </row>
    <row r="14" spans="1:10" x14ac:dyDescent="0.2">
      <c r="B14" s="17" t="s">
        <v>42</v>
      </c>
      <c r="C14" s="3">
        <f>+C15+C16+C17+C18+C19+C20+C21</f>
        <v>21840145</v>
      </c>
      <c r="D14" s="3">
        <f t="shared" ref="D14:I14" si="1">+D15+D16+D17+D18+D19+D20+D21</f>
        <v>95000</v>
      </c>
      <c r="E14" s="3">
        <f t="shared" si="1"/>
        <v>95000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21840145</v>
      </c>
      <c r="J14" s="88"/>
    </row>
    <row r="15" spans="1:10" x14ac:dyDescent="0.2">
      <c r="B15" s="16" t="s">
        <v>43</v>
      </c>
      <c r="C15" s="4">
        <v>12859056</v>
      </c>
      <c r="D15" s="4">
        <v>0</v>
      </c>
      <c r="E15" s="4">
        <v>0</v>
      </c>
      <c r="F15" s="4">
        <v>0</v>
      </c>
      <c r="G15" s="4">
        <v>0</v>
      </c>
      <c r="H15" s="4">
        <f>+D15+F15-E15-G15</f>
        <v>0</v>
      </c>
      <c r="I15" s="4">
        <f>+C15+H15</f>
        <v>12859056</v>
      </c>
      <c r="J15" s="88"/>
    </row>
    <row r="16" spans="1:10" x14ac:dyDescent="0.2">
      <c r="B16" s="16" t="s">
        <v>44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+D16+F16-E16-G16</f>
        <v>0</v>
      </c>
      <c r="I16" s="4">
        <f t="shared" ref="I16:I21" si="3">+C16+H16</f>
        <v>0</v>
      </c>
      <c r="J16" s="88"/>
    </row>
    <row r="17" spans="2:10" x14ac:dyDescent="0.2">
      <c r="B17" s="16" t="s">
        <v>45</v>
      </c>
      <c r="C17" s="4">
        <v>3227100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3227100</v>
      </c>
      <c r="J17" s="88"/>
    </row>
    <row r="18" spans="2:10" x14ac:dyDescent="0.2">
      <c r="B18" s="16" t="s">
        <v>46</v>
      </c>
      <c r="C18" s="4">
        <v>3511068</v>
      </c>
      <c r="D18" s="4">
        <v>95000</v>
      </c>
      <c r="E18" s="4">
        <v>0</v>
      </c>
      <c r="F18" s="4">
        <v>0</v>
      </c>
      <c r="G18" s="4">
        <v>0</v>
      </c>
      <c r="H18" s="4">
        <f t="shared" si="2"/>
        <v>95000</v>
      </c>
      <c r="I18" s="4">
        <f t="shared" si="3"/>
        <v>3606068</v>
      </c>
      <c r="J18" s="88"/>
    </row>
    <row r="19" spans="2:10" x14ac:dyDescent="0.2">
      <c r="B19" s="16" t="s">
        <v>47</v>
      </c>
      <c r="C19" s="4">
        <v>1361520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1361520</v>
      </c>
      <c r="J19" s="88"/>
    </row>
    <row r="20" spans="2:10" x14ac:dyDescent="0.2">
      <c r="B20" s="16" t="s">
        <v>48</v>
      </c>
      <c r="C20" s="4">
        <v>881401</v>
      </c>
      <c r="D20" s="4">
        <v>0</v>
      </c>
      <c r="E20" s="4">
        <v>95000</v>
      </c>
      <c r="F20" s="4">
        <v>0</v>
      </c>
      <c r="G20" s="4">
        <v>0</v>
      </c>
      <c r="H20" s="4">
        <f t="shared" si="2"/>
        <v>-95000</v>
      </c>
      <c r="I20" s="4">
        <f t="shared" si="3"/>
        <v>786401</v>
      </c>
      <c r="J20" s="88"/>
    </row>
    <row r="21" spans="2:10" x14ac:dyDescent="0.2">
      <c r="B21" s="16" t="s">
        <v>49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  <c r="J21" s="88"/>
    </row>
    <row r="22" spans="2:10" x14ac:dyDescent="0.2">
      <c r="B22" s="17" t="s">
        <v>50</v>
      </c>
      <c r="C22" s="3">
        <f>+C23+C24+C25+C26+C27+C28+C29+C30+C31</f>
        <v>5295984</v>
      </c>
      <c r="D22" s="3">
        <f t="shared" ref="D22:I22" si="4">+D23+D24+D25+D26+D27+D28+D29+D30+D31</f>
        <v>6668578</v>
      </c>
      <c r="E22" s="3">
        <f t="shared" si="4"/>
        <v>3961809</v>
      </c>
      <c r="F22" s="3">
        <f t="shared" si="4"/>
        <v>0</v>
      </c>
      <c r="G22" s="3">
        <f t="shared" si="4"/>
        <v>0</v>
      </c>
      <c r="H22" s="3">
        <f t="shared" si="4"/>
        <v>2706769</v>
      </c>
      <c r="I22" s="3">
        <f t="shared" si="4"/>
        <v>8002753</v>
      </c>
      <c r="J22" s="88"/>
    </row>
    <row r="23" spans="2:10" x14ac:dyDescent="0.2">
      <c r="B23" s="16" t="s">
        <v>51</v>
      </c>
      <c r="C23" s="4">
        <v>373020</v>
      </c>
      <c r="D23" s="4">
        <v>0</v>
      </c>
      <c r="E23" s="4">
        <v>0</v>
      </c>
      <c r="F23" s="4">
        <v>0</v>
      </c>
      <c r="G23" s="4">
        <v>0</v>
      </c>
      <c r="H23" s="4">
        <f>+D23+F23-E23-G23</f>
        <v>0</v>
      </c>
      <c r="I23" s="4">
        <f>+C23+H23</f>
        <v>373020</v>
      </c>
      <c r="J23" s="88"/>
    </row>
    <row r="24" spans="2:10" x14ac:dyDescent="0.2">
      <c r="B24" s="16" t="s">
        <v>52</v>
      </c>
      <c r="C24" s="4">
        <v>89400</v>
      </c>
      <c r="D24" s="4">
        <v>0</v>
      </c>
      <c r="E24" s="4">
        <v>0</v>
      </c>
      <c r="F24" s="4">
        <v>0</v>
      </c>
      <c r="G24" s="4">
        <v>0</v>
      </c>
      <c r="H24" s="4">
        <f t="shared" ref="H24:H31" si="5">+D24+F24-E24-G24</f>
        <v>0</v>
      </c>
      <c r="I24" s="4">
        <f t="shared" ref="I24:I31" si="6">+C24+H24</f>
        <v>89400</v>
      </c>
      <c r="J24" s="88"/>
    </row>
    <row r="25" spans="2:10" x14ac:dyDescent="0.2">
      <c r="B25" s="16" t="s">
        <v>53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  <c r="J25" s="88"/>
    </row>
    <row r="26" spans="2:10" x14ac:dyDescent="0.2">
      <c r="B26" s="16" t="s">
        <v>54</v>
      </c>
      <c r="C26" s="4">
        <v>3922848</v>
      </c>
      <c r="D26" s="4">
        <v>2600000</v>
      </c>
      <c r="E26" s="4">
        <v>0</v>
      </c>
      <c r="F26" s="4">
        <v>0</v>
      </c>
      <c r="G26" s="4">
        <v>0</v>
      </c>
      <c r="H26" s="4">
        <f t="shared" si="5"/>
        <v>2600000</v>
      </c>
      <c r="I26" s="4">
        <f t="shared" si="6"/>
        <v>6522848</v>
      </c>
      <c r="J26" s="88"/>
    </row>
    <row r="27" spans="2:10" x14ac:dyDescent="0.2">
      <c r="B27" s="16" t="s">
        <v>55</v>
      </c>
      <c r="C27" s="4">
        <v>28536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28536</v>
      </c>
      <c r="J27" s="88"/>
    </row>
    <row r="28" spans="2:10" x14ac:dyDescent="0.2">
      <c r="B28" s="16" t="s">
        <v>56</v>
      </c>
      <c r="C28" s="4">
        <v>534468</v>
      </c>
      <c r="D28" s="4">
        <v>3986809</v>
      </c>
      <c r="E28" s="4">
        <v>3920040</v>
      </c>
      <c r="F28" s="4">
        <v>0</v>
      </c>
      <c r="G28" s="4">
        <v>0</v>
      </c>
      <c r="H28" s="4">
        <f t="shared" si="5"/>
        <v>66769</v>
      </c>
      <c r="I28" s="4">
        <f t="shared" si="6"/>
        <v>601237</v>
      </c>
      <c r="J28" s="88"/>
    </row>
    <row r="29" spans="2:10" x14ac:dyDescent="0.2">
      <c r="B29" s="16" t="s">
        <v>57</v>
      </c>
      <c r="C29" s="4">
        <v>189996</v>
      </c>
      <c r="D29" s="4">
        <v>81769</v>
      </c>
      <c r="E29" s="4">
        <v>41769</v>
      </c>
      <c r="F29" s="4">
        <v>0</v>
      </c>
      <c r="G29" s="4">
        <v>0</v>
      </c>
      <c r="H29" s="4">
        <f t="shared" si="5"/>
        <v>40000</v>
      </c>
      <c r="I29" s="4">
        <f t="shared" si="6"/>
        <v>229996</v>
      </c>
      <c r="J29" s="88"/>
    </row>
    <row r="30" spans="2:10" x14ac:dyDescent="0.2">
      <c r="B30" s="16" t="s">
        <v>58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  <c r="J30" s="88"/>
    </row>
    <row r="31" spans="2:10" x14ac:dyDescent="0.2">
      <c r="B31" s="16" t="s">
        <v>59</v>
      </c>
      <c r="C31" s="4">
        <v>157716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157716</v>
      </c>
      <c r="J31" s="88"/>
    </row>
    <row r="32" spans="2:10" x14ac:dyDescent="0.2">
      <c r="B32" s="17" t="s">
        <v>60</v>
      </c>
      <c r="C32" s="3">
        <f>+C33+C34+C35+C36+C37+C38+C39+C40+C41</f>
        <v>27472793</v>
      </c>
      <c r="D32" s="3">
        <f t="shared" ref="D32:I32" si="7">+D33+D34+D35+D36+D37+D38+D39+D40+D41</f>
        <v>4360657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4360657</v>
      </c>
      <c r="I32" s="3">
        <f t="shared" si="7"/>
        <v>31833450</v>
      </c>
      <c r="J32" s="88"/>
    </row>
    <row r="33" spans="2:10" x14ac:dyDescent="0.2">
      <c r="B33" s="16" t="s">
        <v>61</v>
      </c>
      <c r="C33" s="4">
        <v>12011736</v>
      </c>
      <c r="D33" s="4">
        <v>773626</v>
      </c>
      <c r="E33" s="4">
        <v>0</v>
      </c>
      <c r="F33" s="4">
        <v>0</v>
      </c>
      <c r="G33" s="4">
        <v>0</v>
      </c>
      <c r="H33" s="4">
        <f>+D33+F33-E33-G33</f>
        <v>773626</v>
      </c>
      <c r="I33" s="4">
        <f>+C33+H33</f>
        <v>12785362</v>
      </c>
      <c r="J33" s="88"/>
    </row>
    <row r="34" spans="2:10" x14ac:dyDescent="0.2">
      <c r="B34" s="16" t="s">
        <v>62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f t="shared" ref="H34:H41" si="8">+D34+F34-E34-G34</f>
        <v>0</v>
      </c>
      <c r="I34" s="4">
        <f t="shared" ref="I34:I41" si="9">+C34+H34</f>
        <v>0</v>
      </c>
      <c r="J34" s="88"/>
    </row>
    <row r="35" spans="2:10" x14ac:dyDescent="0.2">
      <c r="B35" s="16" t="s">
        <v>63</v>
      </c>
      <c r="C35" s="4">
        <v>1318236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1318236</v>
      </c>
      <c r="J35" s="88"/>
    </row>
    <row r="36" spans="2:10" x14ac:dyDescent="0.2">
      <c r="B36" s="16" t="s">
        <v>64</v>
      </c>
      <c r="C36" s="4">
        <v>501804</v>
      </c>
      <c r="D36" s="4">
        <v>125771</v>
      </c>
      <c r="E36" s="4">
        <v>0</v>
      </c>
      <c r="F36" s="4">
        <v>0</v>
      </c>
      <c r="G36" s="4">
        <v>0</v>
      </c>
      <c r="H36" s="4">
        <f t="shared" si="8"/>
        <v>125771</v>
      </c>
      <c r="I36" s="4">
        <f t="shared" si="9"/>
        <v>627575</v>
      </c>
      <c r="J36" s="88"/>
    </row>
    <row r="37" spans="2:10" x14ac:dyDescent="0.2">
      <c r="B37" s="16" t="s">
        <v>65</v>
      </c>
      <c r="C37" s="4">
        <v>6220596</v>
      </c>
      <c r="D37" s="4">
        <v>2701081</v>
      </c>
      <c r="E37" s="4">
        <v>0</v>
      </c>
      <c r="F37" s="4">
        <v>0</v>
      </c>
      <c r="G37" s="4">
        <v>0</v>
      </c>
      <c r="H37" s="4">
        <f t="shared" si="8"/>
        <v>2701081</v>
      </c>
      <c r="I37" s="4">
        <f t="shared" si="9"/>
        <v>8921677</v>
      </c>
      <c r="J37" s="88"/>
    </row>
    <row r="38" spans="2:10" x14ac:dyDescent="0.2">
      <c r="B38" s="16" t="s">
        <v>66</v>
      </c>
      <c r="C38" s="4">
        <v>351085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351085</v>
      </c>
      <c r="J38" s="88"/>
    </row>
    <row r="39" spans="2:10" x14ac:dyDescent="0.2">
      <c r="B39" s="16" t="s">
        <v>67</v>
      </c>
      <c r="C39" s="4">
        <v>170772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170772</v>
      </c>
      <c r="J39" s="88"/>
    </row>
    <row r="40" spans="2:10" x14ac:dyDescent="0.2">
      <c r="B40" s="16" t="s">
        <v>68</v>
      </c>
      <c r="C40" s="4">
        <v>269496</v>
      </c>
      <c r="D40" s="4">
        <v>58222</v>
      </c>
      <c r="E40" s="4">
        <v>0</v>
      </c>
      <c r="F40" s="4">
        <v>0</v>
      </c>
      <c r="G40" s="4">
        <v>0</v>
      </c>
      <c r="H40" s="4">
        <f t="shared" si="8"/>
        <v>58222</v>
      </c>
      <c r="I40" s="4">
        <f t="shared" si="9"/>
        <v>327718</v>
      </c>
      <c r="J40" s="88"/>
    </row>
    <row r="41" spans="2:10" x14ac:dyDescent="0.2">
      <c r="B41" s="16" t="s">
        <v>69</v>
      </c>
      <c r="C41" s="4">
        <v>6629068</v>
      </c>
      <c r="D41" s="4">
        <v>701957</v>
      </c>
      <c r="E41" s="4">
        <v>0</v>
      </c>
      <c r="F41" s="4">
        <v>0</v>
      </c>
      <c r="G41" s="4">
        <v>0</v>
      </c>
      <c r="H41" s="4">
        <f t="shared" si="8"/>
        <v>701957</v>
      </c>
      <c r="I41" s="4">
        <f t="shared" si="9"/>
        <v>7331025</v>
      </c>
      <c r="J41" s="88"/>
    </row>
    <row r="42" spans="2:10" x14ac:dyDescent="0.2">
      <c r="B42" s="17" t="s">
        <v>70</v>
      </c>
      <c r="C42" s="3">
        <f>+C43+C44+C45+C46+C47+C48+C49+C50+C51</f>
        <v>13284</v>
      </c>
      <c r="D42" s="3">
        <f t="shared" ref="D42:I42" si="10">+D43+D44+D45+D46+D47+D48+D49+D50+D51</f>
        <v>10000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10000</v>
      </c>
      <c r="I42" s="3">
        <f t="shared" si="10"/>
        <v>23284</v>
      </c>
      <c r="J42" s="88"/>
    </row>
    <row r="43" spans="2:10" x14ac:dyDescent="0.2">
      <c r="B43" s="16" t="s">
        <v>71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>+D43+F43-E43-G43</f>
        <v>0</v>
      </c>
      <c r="I43" s="4">
        <f>+C43+H43</f>
        <v>0</v>
      </c>
      <c r="J43" s="88"/>
    </row>
    <row r="44" spans="2:10" x14ac:dyDescent="0.2">
      <c r="B44" s="16" t="s">
        <v>72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ref="H44:H51" si="11">+D44+F44-E44-G44</f>
        <v>0</v>
      </c>
      <c r="I44" s="4">
        <f t="shared" ref="I44:I51" si="12">+C44+H44</f>
        <v>0</v>
      </c>
      <c r="J44" s="88"/>
    </row>
    <row r="45" spans="2:10" x14ac:dyDescent="0.2">
      <c r="B45" s="16" t="s">
        <v>73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  <c r="J45" s="88"/>
    </row>
    <row r="46" spans="2:10" x14ac:dyDescent="0.2">
      <c r="B46" s="16" t="s">
        <v>74</v>
      </c>
      <c r="C46" s="4">
        <v>13284</v>
      </c>
      <c r="D46" s="4">
        <v>10000</v>
      </c>
      <c r="E46" s="4">
        <v>0</v>
      </c>
      <c r="F46" s="4">
        <v>0</v>
      </c>
      <c r="G46" s="4">
        <v>0</v>
      </c>
      <c r="H46" s="4">
        <f t="shared" si="11"/>
        <v>10000</v>
      </c>
      <c r="I46" s="4">
        <f t="shared" si="12"/>
        <v>23284</v>
      </c>
      <c r="J46" s="88"/>
    </row>
    <row r="47" spans="2:10" x14ac:dyDescent="0.2">
      <c r="B47" s="16" t="s">
        <v>75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  <c r="J47" s="88"/>
    </row>
    <row r="48" spans="2:10" x14ac:dyDescent="0.2">
      <c r="B48" s="16" t="s">
        <v>76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  <c r="J48" s="88"/>
    </row>
    <row r="49" spans="2:10" x14ac:dyDescent="0.2">
      <c r="B49" s="16" t="s">
        <v>77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  <c r="J49" s="88"/>
    </row>
    <row r="50" spans="2:10" x14ac:dyDescent="0.2">
      <c r="B50" s="16" t="s">
        <v>78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  <c r="J50" s="88"/>
    </row>
    <row r="51" spans="2:10" x14ac:dyDescent="0.2">
      <c r="B51" s="16" t="s">
        <v>79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  <c r="J51" s="88"/>
    </row>
    <row r="52" spans="2:10" x14ac:dyDescent="0.2">
      <c r="B52" s="17" t="s">
        <v>80</v>
      </c>
      <c r="C52" s="3">
        <f>+C53+C54+C55+C56+C57+C58+C59+C60+C61</f>
        <v>800002</v>
      </c>
      <c r="D52" s="3">
        <f t="shared" ref="D52:I52" si="13">+D53+D54+D55+D56+D57+D58+D59+D60+D61</f>
        <v>1255024</v>
      </c>
      <c r="E52" s="3">
        <f t="shared" si="13"/>
        <v>0</v>
      </c>
      <c r="F52" s="3">
        <f t="shared" si="13"/>
        <v>0</v>
      </c>
      <c r="G52" s="3">
        <f t="shared" si="13"/>
        <v>0</v>
      </c>
      <c r="H52" s="3">
        <f t="shared" si="13"/>
        <v>1255024</v>
      </c>
      <c r="I52" s="3">
        <f t="shared" si="13"/>
        <v>2055026</v>
      </c>
      <c r="J52" s="88"/>
    </row>
    <row r="53" spans="2:10" x14ac:dyDescent="0.2">
      <c r="B53" s="16" t="s">
        <v>81</v>
      </c>
      <c r="C53" s="4">
        <v>2</v>
      </c>
      <c r="D53" s="4">
        <v>270000</v>
      </c>
      <c r="E53" s="4">
        <v>0</v>
      </c>
      <c r="F53" s="4">
        <v>0</v>
      </c>
      <c r="G53" s="4">
        <v>0</v>
      </c>
      <c r="H53" s="4">
        <f>+D53+F53-E53-G53</f>
        <v>270000</v>
      </c>
      <c r="I53" s="4">
        <f>+C53+H53</f>
        <v>270002</v>
      </c>
      <c r="J53" s="88"/>
    </row>
    <row r="54" spans="2:10" x14ac:dyDescent="0.2">
      <c r="B54" s="16" t="s">
        <v>82</v>
      </c>
      <c r="C54" s="4">
        <v>0</v>
      </c>
      <c r="D54" s="4">
        <v>5000</v>
      </c>
      <c r="E54" s="4">
        <v>0</v>
      </c>
      <c r="F54" s="4">
        <v>0</v>
      </c>
      <c r="G54" s="4">
        <v>0</v>
      </c>
      <c r="H54" s="4">
        <f t="shared" ref="H54:H61" si="14">+D54+F54-E54-G54</f>
        <v>5000</v>
      </c>
      <c r="I54" s="4">
        <f t="shared" ref="I54:I61" si="15">+C54+H54</f>
        <v>5000</v>
      </c>
      <c r="J54" s="88"/>
    </row>
    <row r="55" spans="2:10" x14ac:dyDescent="0.2">
      <c r="B55" s="16" t="s">
        <v>83</v>
      </c>
      <c r="C55" s="4">
        <v>0</v>
      </c>
      <c r="D55" s="4">
        <v>10000</v>
      </c>
      <c r="E55" s="4">
        <v>0</v>
      </c>
      <c r="F55" s="4">
        <v>0</v>
      </c>
      <c r="G55" s="4">
        <v>0</v>
      </c>
      <c r="H55" s="4">
        <f t="shared" si="14"/>
        <v>10000</v>
      </c>
      <c r="I55" s="4">
        <f t="shared" si="15"/>
        <v>10000</v>
      </c>
      <c r="J55" s="88"/>
    </row>
    <row r="56" spans="2:10" x14ac:dyDescent="0.2">
      <c r="B56" s="16" t="s">
        <v>84</v>
      </c>
      <c r="C56" s="4">
        <v>600000</v>
      </c>
      <c r="D56" s="4">
        <v>85000</v>
      </c>
      <c r="E56" s="4">
        <v>0</v>
      </c>
      <c r="F56" s="4">
        <v>0</v>
      </c>
      <c r="G56" s="4">
        <v>0</v>
      </c>
      <c r="H56" s="4">
        <f t="shared" si="14"/>
        <v>85000</v>
      </c>
      <c r="I56" s="4">
        <f t="shared" si="15"/>
        <v>685000</v>
      </c>
      <c r="J56" s="88"/>
    </row>
    <row r="57" spans="2:10" x14ac:dyDescent="0.2">
      <c r="B57" s="16" t="s">
        <v>85</v>
      </c>
      <c r="C57" s="4">
        <v>0</v>
      </c>
      <c r="D57" s="4">
        <v>20000</v>
      </c>
      <c r="E57" s="4">
        <v>0</v>
      </c>
      <c r="F57" s="4">
        <v>0</v>
      </c>
      <c r="G57" s="4">
        <v>0</v>
      </c>
      <c r="H57" s="4">
        <f t="shared" si="14"/>
        <v>20000</v>
      </c>
      <c r="I57" s="4">
        <f t="shared" si="15"/>
        <v>20000</v>
      </c>
      <c r="J57" s="88"/>
    </row>
    <row r="58" spans="2:10" x14ac:dyDescent="0.2">
      <c r="B58" s="16" t="s">
        <v>86</v>
      </c>
      <c r="C58" s="4">
        <v>200000</v>
      </c>
      <c r="D58" s="4">
        <v>765000</v>
      </c>
      <c r="E58" s="4">
        <v>0</v>
      </c>
      <c r="F58" s="4">
        <v>0</v>
      </c>
      <c r="G58" s="4">
        <v>0</v>
      </c>
      <c r="H58" s="4">
        <f t="shared" si="14"/>
        <v>765000</v>
      </c>
      <c r="I58" s="4">
        <f t="shared" si="15"/>
        <v>965000</v>
      </c>
      <c r="J58" s="88"/>
    </row>
    <row r="59" spans="2:10" x14ac:dyDescent="0.2">
      <c r="B59" s="16" t="s">
        <v>87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  <c r="J59" s="88"/>
    </row>
    <row r="60" spans="2:10" x14ac:dyDescent="0.2">
      <c r="B60" s="16" t="s">
        <v>88</v>
      </c>
      <c r="C60" s="4">
        <v>0</v>
      </c>
      <c r="D60" s="4">
        <v>12</v>
      </c>
      <c r="E60" s="4">
        <v>0</v>
      </c>
      <c r="F60" s="4">
        <v>0</v>
      </c>
      <c r="G60" s="4">
        <v>0</v>
      </c>
      <c r="H60" s="4">
        <f t="shared" si="14"/>
        <v>12</v>
      </c>
      <c r="I60" s="4">
        <f t="shared" si="15"/>
        <v>12</v>
      </c>
      <c r="J60" s="88"/>
    </row>
    <row r="61" spans="2:10" x14ac:dyDescent="0.2">
      <c r="B61" s="16" t="s">
        <v>89</v>
      </c>
      <c r="C61" s="4">
        <v>0</v>
      </c>
      <c r="D61" s="4">
        <v>100012</v>
      </c>
      <c r="E61" s="4">
        <v>0</v>
      </c>
      <c r="F61" s="4">
        <v>0</v>
      </c>
      <c r="G61" s="4">
        <v>0</v>
      </c>
      <c r="H61" s="4">
        <f t="shared" si="14"/>
        <v>100012</v>
      </c>
      <c r="I61" s="4">
        <f t="shared" si="15"/>
        <v>100012</v>
      </c>
      <c r="J61" s="88"/>
    </row>
    <row r="62" spans="2:10" x14ac:dyDescent="0.2">
      <c r="B62" s="17" t="s">
        <v>90</v>
      </c>
      <c r="C62" s="3">
        <f>+C63+C64+C65</f>
        <v>10440144</v>
      </c>
      <c r="D62" s="3">
        <f t="shared" ref="D62:I62" si="16">+D63+D64+D65</f>
        <v>27002031</v>
      </c>
      <c r="E62" s="3">
        <f t="shared" si="16"/>
        <v>6220000</v>
      </c>
      <c r="F62" s="3">
        <f t="shared" si="16"/>
        <v>0</v>
      </c>
      <c r="G62" s="3">
        <f t="shared" si="16"/>
        <v>0</v>
      </c>
      <c r="H62" s="3">
        <f t="shared" si="16"/>
        <v>20782031</v>
      </c>
      <c r="I62" s="3">
        <f t="shared" si="16"/>
        <v>31222175</v>
      </c>
      <c r="J62" s="88"/>
    </row>
    <row r="63" spans="2:10" x14ac:dyDescent="0.2">
      <c r="B63" s="16" t="s">
        <v>91</v>
      </c>
      <c r="C63" s="4">
        <v>10440144</v>
      </c>
      <c r="D63" s="4">
        <v>24852031</v>
      </c>
      <c r="E63" s="4">
        <v>6220000</v>
      </c>
      <c r="F63" s="4">
        <v>0</v>
      </c>
      <c r="G63" s="4">
        <v>0</v>
      </c>
      <c r="H63" s="4">
        <f>+D63+F63-E63-G63</f>
        <v>18632031</v>
      </c>
      <c r="I63" s="4">
        <f>+C63+H63</f>
        <v>29072175</v>
      </c>
      <c r="J63" s="88"/>
    </row>
    <row r="64" spans="2:10" x14ac:dyDescent="0.2">
      <c r="B64" s="16" t="s">
        <v>92</v>
      </c>
      <c r="C64" s="4">
        <v>0</v>
      </c>
      <c r="D64" s="4">
        <v>150000</v>
      </c>
      <c r="E64" s="4">
        <v>0</v>
      </c>
      <c r="F64" s="4">
        <v>0</v>
      </c>
      <c r="G64" s="4">
        <v>0</v>
      </c>
      <c r="H64" s="4">
        <f t="shared" ref="H64:H65" si="17">+D64+F64-E64-G64</f>
        <v>150000</v>
      </c>
      <c r="I64" s="4">
        <f t="shared" ref="I64:I65" si="18">+C64+H64</f>
        <v>150000</v>
      </c>
      <c r="J64" s="88"/>
    </row>
    <row r="65" spans="2:10" x14ac:dyDescent="0.2">
      <c r="B65" s="16" t="s">
        <v>93</v>
      </c>
      <c r="C65" s="4">
        <v>0</v>
      </c>
      <c r="D65" s="4">
        <v>2000000</v>
      </c>
      <c r="E65" s="4">
        <v>0</v>
      </c>
      <c r="F65" s="4">
        <v>0</v>
      </c>
      <c r="G65" s="4">
        <v>0</v>
      </c>
      <c r="H65" s="4">
        <f t="shared" si="17"/>
        <v>2000000</v>
      </c>
      <c r="I65" s="4">
        <f t="shared" si="18"/>
        <v>2000000</v>
      </c>
      <c r="J65" s="88"/>
    </row>
    <row r="66" spans="2:10" x14ac:dyDescent="0.2">
      <c r="B66" s="17" t="s">
        <v>94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88"/>
    </row>
    <row r="67" spans="2:10" x14ac:dyDescent="0.2">
      <c r="B67" s="16" t="s">
        <v>95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88"/>
    </row>
    <row r="68" spans="2:10" x14ac:dyDescent="0.2">
      <c r="B68" s="16" t="s">
        <v>96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88"/>
    </row>
    <row r="69" spans="2:10" x14ac:dyDescent="0.2">
      <c r="B69" s="16" t="s">
        <v>97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88"/>
    </row>
    <row r="70" spans="2:10" x14ac:dyDescent="0.2">
      <c r="B70" s="16" t="s">
        <v>98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88"/>
    </row>
    <row r="71" spans="2:10" x14ac:dyDescent="0.2">
      <c r="B71" s="16" t="s">
        <v>99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88"/>
    </row>
    <row r="72" spans="2:10" x14ac:dyDescent="0.2">
      <c r="B72" s="16" t="s">
        <v>100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88"/>
    </row>
    <row r="73" spans="2:10" x14ac:dyDescent="0.2">
      <c r="B73" s="16" t="s">
        <v>101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88"/>
    </row>
    <row r="74" spans="2:10" x14ac:dyDescent="0.2">
      <c r="B74" s="17" t="s">
        <v>102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88"/>
    </row>
    <row r="75" spans="2:10" x14ac:dyDescent="0.2">
      <c r="B75" s="16" t="s">
        <v>103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88"/>
    </row>
    <row r="76" spans="2:10" x14ac:dyDescent="0.2">
      <c r="B76" s="16" t="s">
        <v>104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88"/>
    </row>
    <row r="77" spans="2:10" x14ac:dyDescent="0.2">
      <c r="B77" s="16" t="s">
        <v>105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88"/>
    </row>
    <row r="78" spans="2:10" x14ac:dyDescent="0.2">
      <c r="B78" s="17" t="s">
        <v>106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88"/>
    </row>
    <row r="79" spans="2:10" x14ac:dyDescent="0.2">
      <c r="B79" s="16" t="s">
        <v>107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88"/>
    </row>
    <row r="80" spans="2:10" x14ac:dyDescent="0.2">
      <c r="B80" s="16" t="s">
        <v>108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88"/>
    </row>
    <row r="81" spans="2:10" x14ac:dyDescent="0.2">
      <c r="B81" s="16" t="s">
        <v>109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88"/>
    </row>
    <row r="82" spans="2:10" x14ac:dyDescent="0.2">
      <c r="B82" s="16" t="s">
        <v>110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88"/>
    </row>
    <row r="83" spans="2:10" x14ac:dyDescent="0.2">
      <c r="B83" s="16" t="s">
        <v>111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88"/>
    </row>
    <row r="84" spans="2:10" x14ac:dyDescent="0.2">
      <c r="B84" s="16" t="s">
        <v>112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88"/>
    </row>
    <row r="85" spans="2:10" x14ac:dyDescent="0.2">
      <c r="B85" s="16" t="s">
        <v>113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88"/>
    </row>
    <row r="86" spans="2:10" x14ac:dyDescent="0.2">
      <c r="B86" s="10"/>
      <c r="C86" s="4"/>
      <c r="D86" s="4"/>
      <c r="E86" s="4"/>
      <c r="F86" s="4"/>
      <c r="G86" s="4"/>
      <c r="H86" s="4"/>
      <c r="I86" s="4"/>
      <c r="J86" s="88"/>
    </row>
    <row r="87" spans="2:10" x14ac:dyDescent="0.2">
      <c r="B87" s="14" t="s">
        <v>114</v>
      </c>
      <c r="C87" s="3">
        <f>+C88+C96+C106+C116+C126+C136+C140+C148+C152</f>
        <v>3200000</v>
      </c>
      <c r="D87" s="3">
        <f t="shared" ref="D87:I87" si="19">+D88+D96+D106+D116+D126+D136+D140+D148+D152</f>
        <v>1607300</v>
      </c>
      <c r="E87" s="3">
        <f t="shared" si="19"/>
        <v>0</v>
      </c>
      <c r="F87" s="3">
        <f t="shared" si="19"/>
        <v>0</v>
      </c>
      <c r="G87" s="3">
        <f t="shared" si="19"/>
        <v>0</v>
      </c>
      <c r="H87" s="3">
        <f t="shared" si="19"/>
        <v>1607300</v>
      </c>
      <c r="I87" s="3">
        <f t="shared" si="19"/>
        <v>4807300</v>
      </c>
      <c r="J87" s="88"/>
    </row>
    <row r="88" spans="2:10" x14ac:dyDescent="0.2">
      <c r="B88" s="17" t="s">
        <v>42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88"/>
    </row>
    <row r="89" spans="2:10" x14ac:dyDescent="0.2">
      <c r="B89" s="16" t="s">
        <v>43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+D89+F89-E89-G89</f>
        <v>0</v>
      </c>
      <c r="I89" s="4">
        <f>+C89+H89</f>
        <v>0</v>
      </c>
      <c r="J89" s="88"/>
    </row>
    <row r="90" spans="2:10" x14ac:dyDescent="0.2">
      <c r="B90" s="16" t="s">
        <v>44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20">+D90+F90-E90-G90</f>
        <v>0</v>
      </c>
      <c r="I90" s="4">
        <f t="shared" ref="I90:I95" si="21">+C90+H90</f>
        <v>0</v>
      </c>
      <c r="J90" s="88"/>
    </row>
    <row r="91" spans="2:10" x14ac:dyDescent="0.2">
      <c r="B91" s="16" t="s">
        <v>45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20"/>
        <v>0</v>
      </c>
      <c r="I91" s="4">
        <f t="shared" si="21"/>
        <v>0</v>
      </c>
      <c r="J91" s="88"/>
    </row>
    <row r="92" spans="2:10" x14ac:dyDescent="0.2">
      <c r="B92" s="16" t="s">
        <v>46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20"/>
        <v>0</v>
      </c>
      <c r="I92" s="4">
        <f t="shared" si="21"/>
        <v>0</v>
      </c>
      <c r="J92" s="88"/>
    </row>
    <row r="93" spans="2:10" x14ac:dyDescent="0.2">
      <c r="B93" s="16" t="s">
        <v>47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20"/>
        <v>0</v>
      </c>
      <c r="I93" s="4">
        <f t="shared" si="21"/>
        <v>0</v>
      </c>
      <c r="J93" s="88"/>
    </row>
    <row r="94" spans="2:10" x14ac:dyDescent="0.2">
      <c r="B94" s="16" t="s">
        <v>48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20"/>
        <v>0</v>
      </c>
      <c r="I94" s="4">
        <f t="shared" si="21"/>
        <v>0</v>
      </c>
      <c r="J94" s="88"/>
    </row>
    <row r="95" spans="2:10" x14ac:dyDescent="0.2">
      <c r="B95" s="16" t="s">
        <v>49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20"/>
        <v>0</v>
      </c>
      <c r="I95" s="4">
        <f t="shared" si="21"/>
        <v>0</v>
      </c>
      <c r="J95" s="88"/>
    </row>
    <row r="96" spans="2:10" x14ac:dyDescent="0.2">
      <c r="B96" s="17" t="s">
        <v>50</v>
      </c>
      <c r="C96" s="3">
        <f>+C97+C98+C99+C100+C101+C102+C103+C104+C105</f>
        <v>169392</v>
      </c>
      <c r="D96" s="3">
        <f t="shared" ref="D96:I96" si="22">+D97+D98+D99+D100+D101+D102+D103+D104+D105</f>
        <v>1338608</v>
      </c>
      <c r="E96" s="3">
        <f t="shared" si="22"/>
        <v>0</v>
      </c>
      <c r="F96" s="3">
        <f t="shared" si="22"/>
        <v>0</v>
      </c>
      <c r="G96" s="3">
        <f t="shared" si="22"/>
        <v>0</v>
      </c>
      <c r="H96" s="3">
        <f t="shared" si="22"/>
        <v>1338608</v>
      </c>
      <c r="I96" s="3">
        <f t="shared" si="22"/>
        <v>1508000</v>
      </c>
      <c r="J96" s="88"/>
    </row>
    <row r="97" spans="2:10" x14ac:dyDescent="0.2">
      <c r="B97" s="16" t="s">
        <v>51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>+D97+F97-E97-G97</f>
        <v>0</v>
      </c>
      <c r="I97" s="4">
        <f>+C97+H97</f>
        <v>0</v>
      </c>
      <c r="J97" s="88"/>
    </row>
    <row r="98" spans="2:10" x14ac:dyDescent="0.2">
      <c r="B98" s="16" t="s">
        <v>52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ref="H98:H105" si="23">+D98+F98-E98-G98</f>
        <v>0</v>
      </c>
      <c r="I98" s="4">
        <f t="shared" ref="I98:I105" si="24">+C98+H98</f>
        <v>0</v>
      </c>
      <c r="J98" s="88"/>
    </row>
    <row r="99" spans="2:10" x14ac:dyDescent="0.2">
      <c r="B99" s="16" t="s">
        <v>53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23"/>
        <v>0</v>
      </c>
      <c r="I99" s="4">
        <f t="shared" si="24"/>
        <v>0</v>
      </c>
      <c r="J99" s="88"/>
    </row>
    <row r="100" spans="2:10" x14ac:dyDescent="0.2">
      <c r="B100" s="16" t="s">
        <v>54</v>
      </c>
      <c r="C100" s="4">
        <v>169392</v>
      </c>
      <c r="D100" s="4">
        <v>1338608</v>
      </c>
      <c r="E100" s="4">
        <v>0</v>
      </c>
      <c r="F100" s="4">
        <v>0</v>
      </c>
      <c r="G100" s="4">
        <v>0</v>
      </c>
      <c r="H100" s="4">
        <f t="shared" si="23"/>
        <v>1338608</v>
      </c>
      <c r="I100" s="4">
        <f t="shared" si="24"/>
        <v>1508000</v>
      </c>
      <c r="J100" s="88"/>
    </row>
    <row r="101" spans="2:10" x14ac:dyDescent="0.2">
      <c r="B101" s="18" t="s">
        <v>55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23"/>
        <v>0</v>
      </c>
      <c r="I101" s="4">
        <f t="shared" si="24"/>
        <v>0</v>
      </c>
      <c r="J101" s="88"/>
    </row>
    <row r="102" spans="2:10" x14ac:dyDescent="0.2">
      <c r="B102" s="16" t="s">
        <v>56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23"/>
        <v>0</v>
      </c>
      <c r="I102" s="4">
        <f t="shared" si="24"/>
        <v>0</v>
      </c>
      <c r="J102" s="88"/>
    </row>
    <row r="103" spans="2:10" x14ac:dyDescent="0.2">
      <c r="B103" s="16" t="s">
        <v>57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23"/>
        <v>0</v>
      </c>
      <c r="I103" s="4">
        <f t="shared" si="24"/>
        <v>0</v>
      </c>
      <c r="J103" s="88"/>
    </row>
    <row r="104" spans="2:10" x14ac:dyDescent="0.2">
      <c r="B104" s="16" t="s">
        <v>58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23"/>
        <v>0</v>
      </c>
      <c r="I104" s="4">
        <f t="shared" si="24"/>
        <v>0</v>
      </c>
      <c r="J104" s="88"/>
    </row>
    <row r="105" spans="2:10" x14ac:dyDescent="0.2">
      <c r="B105" s="16" t="s">
        <v>59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23"/>
        <v>0</v>
      </c>
      <c r="I105" s="4">
        <f t="shared" si="24"/>
        <v>0</v>
      </c>
      <c r="J105" s="88"/>
    </row>
    <row r="106" spans="2:10" x14ac:dyDescent="0.2">
      <c r="B106" s="17" t="s">
        <v>60</v>
      </c>
      <c r="C106" s="3">
        <f>+C107+C108+C109+C110+C111+C112+C113+C114+C115</f>
        <v>761071</v>
      </c>
      <c r="D106" s="3">
        <f t="shared" ref="D106:I106" si="25">+D107+D108+D109+D110+D111+D112+D113+D114+D115</f>
        <v>108930</v>
      </c>
      <c r="E106" s="3">
        <f t="shared" si="25"/>
        <v>0</v>
      </c>
      <c r="F106" s="3">
        <f t="shared" si="25"/>
        <v>0</v>
      </c>
      <c r="G106" s="3">
        <f t="shared" si="25"/>
        <v>0</v>
      </c>
      <c r="H106" s="3">
        <f t="shared" si="25"/>
        <v>108930</v>
      </c>
      <c r="I106" s="3">
        <f t="shared" si="25"/>
        <v>870001</v>
      </c>
      <c r="J106" s="88"/>
    </row>
    <row r="107" spans="2:10" x14ac:dyDescent="0.2">
      <c r="B107" s="16" t="s">
        <v>61</v>
      </c>
      <c r="C107" s="4">
        <v>761070</v>
      </c>
      <c r="D107" s="4">
        <v>108930</v>
      </c>
      <c r="E107" s="4">
        <v>0</v>
      </c>
      <c r="F107" s="4">
        <v>0</v>
      </c>
      <c r="G107" s="4">
        <v>0</v>
      </c>
      <c r="H107" s="4">
        <f>+D107+F107-E107-G107</f>
        <v>108930</v>
      </c>
      <c r="I107" s="4">
        <f>+C107+H107</f>
        <v>870000</v>
      </c>
      <c r="J107" s="88"/>
    </row>
    <row r="108" spans="2:10" x14ac:dyDescent="0.2">
      <c r="B108" s="16" t="s">
        <v>62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ref="H108:H115" si="26">+D108+F108-E108-G108</f>
        <v>0</v>
      </c>
      <c r="I108" s="4">
        <f t="shared" ref="I108:I115" si="27">+C108+H108</f>
        <v>0</v>
      </c>
      <c r="J108" s="88"/>
    </row>
    <row r="109" spans="2:10" x14ac:dyDescent="0.2">
      <c r="B109" s="16" t="s">
        <v>63</v>
      </c>
      <c r="C109" s="4">
        <v>1</v>
      </c>
      <c r="D109" s="4">
        <v>0</v>
      </c>
      <c r="E109" s="4">
        <v>0</v>
      </c>
      <c r="F109" s="4">
        <v>0</v>
      </c>
      <c r="G109" s="4">
        <v>0</v>
      </c>
      <c r="H109" s="4">
        <f t="shared" si="26"/>
        <v>0</v>
      </c>
      <c r="I109" s="4">
        <f t="shared" si="27"/>
        <v>1</v>
      </c>
      <c r="J109" s="88"/>
    </row>
    <row r="110" spans="2:10" x14ac:dyDescent="0.2">
      <c r="B110" s="16" t="s">
        <v>64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26"/>
        <v>0</v>
      </c>
      <c r="I110" s="4">
        <f t="shared" si="27"/>
        <v>0</v>
      </c>
      <c r="J110" s="88"/>
    </row>
    <row r="111" spans="2:10" x14ac:dyDescent="0.2">
      <c r="B111" s="16" t="s">
        <v>65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26"/>
        <v>0</v>
      </c>
      <c r="I111" s="4">
        <f t="shared" si="27"/>
        <v>0</v>
      </c>
      <c r="J111" s="88"/>
    </row>
    <row r="112" spans="2:10" x14ac:dyDescent="0.2">
      <c r="B112" s="16" t="s">
        <v>66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26"/>
        <v>0</v>
      </c>
      <c r="I112" s="4">
        <f t="shared" si="27"/>
        <v>0</v>
      </c>
      <c r="J112" s="88"/>
    </row>
    <row r="113" spans="2:10" x14ac:dyDescent="0.2">
      <c r="B113" s="16" t="s">
        <v>67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26"/>
        <v>0</v>
      </c>
      <c r="I113" s="4">
        <f t="shared" si="27"/>
        <v>0</v>
      </c>
      <c r="J113" s="88"/>
    </row>
    <row r="114" spans="2:10" x14ac:dyDescent="0.2">
      <c r="B114" s="16" t="s">
        <v>68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26"/>
        <v>0</v>
      </c>
      <c r="I114" s="4">
        <f t="shared" si="27"/>
        <v>0</v>
      </c>
      <c r="J114" s="88"/>
    </row>
    <row r="115" spans="2:10" x14ac:dyDescent="0.2">
      <c r="B115" s="16" t="s">
        <v>69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26"/>
        <v>0</v>
      </c>
      <c r="I115" s="4">
        <f t="shared" si="27"/>
        <v>0</v>
      </c>
      <c r="J115" s="88"/>
    </row>
    <row r="116" spans="2:10" x14ac:dyDescent="0.2">
      <c r="B116" s="17" t="s">
        <v>70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88"/>
    </row>
    <row r="117" spans="2:10" x14ac:dyDescent="0.2">
      <c r="B117" s="16" t="s">
        <v>71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88"/>
    </row>
    <row r="118" spans="2:10" x14ac:dyDescent="0.2">
      <c r="B118" s="16" t="s">
        <v>72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88"/>
    </row>
    <row r="119" spans="2:10" x14ac:dyDescent="0.2">
      <c r="B119" s="16" t="s">
        <v>73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88"/>
    </row>
    <row r="120" spans="2:10" x14ac:dyDescent="0.2">
      <c r="B120" s="16" t="s">
        <v>74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88"/>
    </row>
    <row r="121" spans="2:10" x14ac:dyDescent="0.2">
      <c r="B121" s="16" t="s">
        <v>75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88"/>
    </row>
    <row r="122" spans="2:10" x14ac:dyDescent="0.2">
      <c r="B122" s="16" t="s">
        <v>76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88"/>
    </row>
    <row r="123" spans="2:10" x14ac:dyDescent="0.2">
      <c r="B123" s="16" t="s">
        <v>77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88"/>
    </row>
    <row r="124" spans="2:10" x14ac:dyDescent="0.2">
      <c r="B124" s="16" t="s">
        <v>78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88"/>
    </row>
    <row r="125" spans="2:10" x14ac:dyDescent="0.2">
      <c r="B125" s="16" t="s">
        <v>79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88"/>
    </row>
    <row r="126" spans="2:10" x14ac:dyDescent="0.2">
      <c r="B126" s="17" t="s">
        <v>80</v>
      </c>
      <c r="C126" s="3">
        <f>+C127+C128+C129+C130+C131+C132+C133+C134+C135</f>
        <v>1</v>
      </c>
      <c r="D126" s="3">
        <f t="shared" ref="D126:I126" si="28">+D127+D128+D129+D130+D131+D132+D133+D134+D135</f>
        <v>0</v>
      </c>
      <c r="E126" s="3">
        <f t="shared" si="28"/>
        <v>0</v>
      </c>
      <c r="F126" s="3">
        <f t="shared" si="28"/>
        <v>0</v>
      </c>
      <c r="G126" s="3">
        <f t="shared" si="28"/>
        <v>0</v>
      </c>
      <c r="H126" s="3">
        <f t="shared" si="28"/>
        <v>0</v>
      </c>
      <c r="I126" s="3">
        <f t="shared" si="28"/>
        <v>1</v>
      </c>
      <c r="J126" s="88"/>
    </row>
    <row r="127" spans="2:10" x14ac:dyDescent="0.2">
      <c r="B127" s="16" t="s">
        <v>81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88"/>
    </row>
    <row r="128" spans="2:10" x14ac:dyDescent="0.2">
      <c r="B128" s="16" t="s">
        <v>82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88"/>
    </row>
    <row r="129" spans="2:10" x14ac:dyDescent="0.2">
      <c r="B129" s="16" t="s">
        <v>83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88"/>
    </row>
    <row r="130" spans="2:10" x14ac:dyDescent="0.2">
      <c r="B130" s="16" t="s">
        <v>84</v>
      </c>
      <c r="C130" s="4">
        <v>1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1</v>
      </c>
      <c r="J130" s="88"/>
    </row>
    <row r="131" spans="2:10" x14ac:dyDescent="0.2">
      <c r="B131" s="16" t="s">
        <v>85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88"/>
    </row>
    <row r="132" spans="2:10" x14ac:dyDescent="0.2">
      <c r="B132" s="16" t="s">
        <v>86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88"/>
    </row>
    <row r="133" spans="2:10" x14ac:dyDescent="0.2">
      <c r="B133" s="16" t="s">
        <v>87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88"/>
    </row>
    <row r="134" spans="2:10" x14ac:dyDescent="0.2">
      <c r="B134" s="16" t="s">
        <v>88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88"/>
    </row>
    <row r="135" spans="2:10" x14ac:dyDescent="0.2">
      <c r="B135" s="16" t="s">
        <v>89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88"/>
    </row>
    <row r="136" spans="2:10" x14ac:dyDescent="0.2">
      <c r="B136" s="17" t="s">
        <v>90</v>
      </c>
      <c r="C136" s="3">
        <f>+C137+C138+C139</f>
        <v>2269536</v>
      </c>
      <c r="D136" s="3">
        <f t="shared" ref="D136:I136" si="29">+D137+D138+D139</f>
        <v>159762</v>
      </c>
      <c r="E136" s="3">
        <f t="shared" si="29"/>
        <v>0</v>
      </c>
      <c r="F136" s="3">
        <f t="shared" si="29"/>
        <v>0</v>
      </c>
      <c r="G136" s="3">
        <f t="shared" si="29"/>
        <v>0</v>
      </c>
      <c r="H136" s="3">
        <f t="shared" si="29"/>
        <v>159762</v>
      </c>
      <c r="I136" s="3">
        <f t="shared" si="29"/>
        <v>2429298</v>
      </c>
      <c r="J136" s="88"/>
    </row>
    <row r="137" spans="2:10" x14ac:dyDescent="0.2">
      <c r="B137" s="16" t="s">
        <v>91</v>
      </c>
      <c r="C137" s="4">
        <v>2269534</v>
      </c>
      <c r="D137" s="4">
        <v>159762</v>
      </c>
      <c r="E137" s="4">
        <v>0</v>
      </c>
      <c r="F137" s="4">
        <v>0</v>
      </c>
      <c r="G137" s="4">
        <v>0</v>
      </c>
      <c r="H137" s="4">
        <f>+D137+F137-E137-G137</f>
        <v>159762</v>
      </c>
      <c r="I137" s="4">
        <f>+C137+H137</f>
        <v>2429296</v>
      </c>
      <c r="J137" s="88"/>
    </row>
    <row r="138" spans="2:10" x14ac:dyDescent="0.2">
      <c r="B138" s="16" t="s">
        <v>92</v>
      </c>
      <c r="C138" s="4">
        <v>1</v>
      </c>
      <c r="D138" s="4">
        <v>0</v>
      </c>
      <c r="E138" s="4">
        <v>0</v>
      </c>
      <c r="F138" s="4">
        <v>0</v>
      </c>
      <c r="G138" s="4">
        <v>0</v>
      </c>
      <c r="H138" s="4">
        <f t="shared" ref="H138:H139" si="30">+D138+F138-E138-G138</f>
        <v>0</v>
      </c>
      <c r="I138" s="4">
        <f t="shared" ref="I138:I139" si="31">+C138+H138</f>
        <v>1</v>
      </c>
      <c r="J138" s="88"/>
    </row>
    <row r="139" spans="2:10" x14ac:dyDescent="0.2">
      <c r="B139" s="16" t="s">
        <v>93</v>
      </c>
      <c r="C139" s="4">
        <v>1</v>
      </c>
      <c r="D139" s="4">
        <v>0</v>
      </c>
      <c r="E139" s="4">
        <v>0</v>
      </c>
      <c r="F139" s="4">
        <v>0</v>
      </c>
      <c r="G139" s="4">
        <v>0</v>
      </c>
      <c r="H139" s="4">
        <f t="shared" si="30"/>
        <v>0</v>
      </c>
      <c r="I139" s="4">
        <f t="shared" si="31"/>
        <v>1</v>
      </c>
      <c r="J139" s="88"/>
    </row>
    <row r="140" spans="2:10" x14ac:dyDescent="0.2">
      <c r="B140" s="17" t="s">
        <v>94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88"/>
    </row>
    <row r="141" spans="2:10" x14ac:dyDescent="0.2">
      <c r="B141" s="16" t="s">
        <v>95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88"/>
    </row>
    <row r="142" spans="2:10" x14ac:dyDescent="0.2">
      <c r="B142" s="16" t="s">
        <v>96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88"/>
    </row>
    <row r="143" spans="2:10" x14ac:dyDescent="0.2">
      <c r="B143" s="16" t="s">
        <v>97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88"/>
    </row>
    <row r="144" spans="2:10" x14ac:dyDescent="0.2">
      <c r="B144" s="16" t="s">
        <v>98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88"/>
    </row>
    <row r="145" spans="2:10" x14ac:dyDescent="0.2">
      <c r="B145" s="16" t="s">
        <v>99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88"/>
    </row>
    <row r="146" spans="2:10" x14ac:dyDescent="0.2">
      <c r="B146" s="16" t="s">
        <v>100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88"/>
    </row>
    <row r="147" spans="2:10" x14ac:dyDescent="0.2">
      <c r="B147" s="16" t="s">
        <v>101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88"/>
    </row>
    <row r="148" spans="2:10" x14ac:dyDescent="0.2">
      <c r="B148" s="17" t="s">
        <v>102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88"/>
    </row>
    <row r="149" spans="2:10" x14ac:dyDescent="0.2">
      <c r="B149" s="16" t="s">
        <v>103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88"/>
    </row>
    <row r="150" spans="2:10" x14ac:dyDescent="0.2">
      <c r="B150" s="16" t="s">
        <v>104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88"/>
    </row>
    <row r="151" spans="2:10" x14ac:dyDescent="0.2">
      <c r="B151" s="16" t="s">
        <v>105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88"/>
    </row>
    <row r="152" spans="2:10" x14ac:dyDescent="0.2">
      <c r="B152" s="17" t="s">
        <v>106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88"/>
    </row>
    <row r="153" spans="2:10" x14ac:dyDescent="0.2">
      <c r="B153" s="16" t="s">
        <v>107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88"/>
    </row>
    <row r="154" spans="2:10" x14ac:dyDescent="0.2">
      <c r="B154" s="16" t="s">
        <v>108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88"/>
    </row>
    <row r="155" spans="2:10" x14ac:dyDescent="0.2">
      <c r="B155" s="16" t="s">
        <v>109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88"/>
    </row>
    <row r="156" spans="2:10" x14ac:dyDescent="0.2">
      <c r="B156" s="18" t="s">
        <v>110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88"/>
    </row>
    <row r="157" spans="2:10" x14ac:dyDescent="0.2">
      <c r="B157" s="16" t="s">
        <v>111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88"/>
    </row>
    <row r="158" spans="2:10" x14ac:dyDescent="0.2">
      <c r="B158" s="16" t="s">
        <v>112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88"/>
    </row>
    <row r="159" spans="2:10" x14ac:dyDescent="0.2">
      <c r="B159" s="16" t="s">
        <v>113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88"/>
    </row>
    <row r="160" spans="2:10" x14ac:dyDescent="0.2">
      <c r="B160" s="11"/>
      <c r="C160" s="5"/>
      <c r="D160" s="5"/>
      <c r="E160" s="5"/>
      <c r="F160" s="5"/>
      <c r="G160" s="5"/>
      <c r="H160" s="5"/>
      <c r="I160" s="5"/>
      <c r="J160" s="88"/>
    </row>
    <row r="161" spans="2:10" x14ac:dyDescent="0.2">
      <c r="B161" s="15" t="s">
        <v>115</v>
      </c>
      <c r="C161" s="6">
        <f>+C13+C87</f>
        <v>69062352</v>
      </c>
      <c r="D161" s="6">
        <f t="shared" ref="D161:I161" si="32">+D13+D87</f>
        <v>40998590</v>
      </c>
      <c r="E161" s="6">
        <f t="shared" si="32"/>
        <v>10276809</v>
      </c>
      <c r="F161" s="6">
        <f t="shared" si="32"/>
        <v>0</v>
      </c>
      <c r="G161" s="6">
        <f t="shared" si="32"/>
        <v>0</v>
      </c>
      <c r="H161" s="6">
        <f t="shared" si="32"/>
        <v>30721781</v>
      </c>
      <c r="I161" s="6">
        <f t="shared" si="32"/>
        <v>99784133</v>
      </c>
      <c r="J161" s="88"/>
    </row>
    <row r="162" spans="2:10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rintOptions horizontalCentered="1"/>
  <pageMargins left="0.51181102362204722" right="0.51181102362204722" top="0.74803149606299213" bottom="0.74803149606299213" header="0.31496062992125984" footer="0.31496062992125984"/>
  <pageSetup scale="60" orientation="portrait" r:id="rId1"/>
  <headerFooter>
    <oddHeader xml:space="preserve">&amp;R&amp;P / &amp;N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45B4-AD1A-4091-8A11-664F2D7856FB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22</v>
      </c>
      <c r="B2" s="52" t="s">
        <v>23</v>
      </c>
    </row>
    <row r="3" spans="1:2" x14ac:dyDescent="0.2">
      <c r="A3" s="53"/>
      <c r="B3" s="54"/>
    </row>
    <row r="4" spans="1:2" ht="15" customHeight="1" x14ac:dyDescent="0.2">
      <c r="A4" s="55" t="s">
        <v>10</v>
      </c>
      <c r="B4" s="57" t="s">
        <v>11</v>
      </c>
    </row>
    <row r="5" spans="1:2" ht="15" customHeight="1" x14ac:dyDescent="0.2">
      <c r="A5" s="56"/>
      <c r="B5" s="62" t="s">
        <v>20</v>
      </c>
    </row>
    <row r="6" spans="1:2" ht="15" customHeight="1" x14ac:dyDescent="0.2">
      <c r="A6" s="56"/>
      <c r="B6" s="63" t="s">
        <v>116</v>
      </c>
    </row>
    <row r="7" spans="1:2" ht="15" customHeight="1" x14ac:dyDescent="0.2">
      <c r="A7" s="56"/>
      <c r="B7" s="63" t="s">
        <v>117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24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sheetPr>
    <pageSetUpPr fitToPage="1"/>
  </sheetPr>
  <dimension ref="A1:F35"/>
  <sheetViews>
    <sheetView showGridLines="0" workbookViewId="0">
      <selection activeCell="B2" sqref="B2:D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Anual</v>
      </c>
    </row>
    <row r="3" spans="1:6" x14ac:dyDescent="0.2">
      <c r="B3" s="90" t="str">
        <f>'Notas de Disciplina Financiera'!A3</f>
        <v>Correspondiente del 01 de enero al 31 de diciembre de 2024</v>
      </c>
      <c r="C3" s="90"/>
      <c r="D3" s="90"/>
      <c r="E3" s="41" t="s">
        <v>3</v>
      </c>
      <c r="F3" s="42" t="str">
        <f>'Notas de Disciplina Financiera'!D3</f>
        <v>Cuenta Pública</v>
      </c>
    </row>
    <row r="5" spans="1:6" ht="12" thickBot="1" x14ac:dyDescent="0.25">
      <c r="C5" s="44" t="s">
        <v>118</v>
      </c>
    </row>
    <row r="6" spans="1:6" x14ac:dyDescent="0.2">
      <c r="B6" s="99" t="str">
        <f>B1</f>
        <v>Sistema Municipal de Agua Potable y Alcantarillado de Moroleón</v>
      </c>
      <c r="C6" s="100"/>
      <c r="D6" s="100"/>
      <c r="E6" s="100"/>
      <c r="F6" s="101"/>
    </row>
    <row r="7" spans="1:6" x14ac:dyDescent="0.2">
      <c r="B7" s="102" t="s">
        <v>119</v>
      </c>
      <c r="C7" s="103"/>
      <c r="D7" s="103"/>
      <c r="E7" s="103"/>
      <c r="F7" s="104"/>
    </row>
    <row r="8" spans="1:6" x14ac:dyDescent="0.2">
      <c r="B8" s="105" t="s">
        <v>166</v>
      </c>
      <c r="C8" s="106"/>
      <c r="D8" s="106"/>
      <c r="E8" s="106"/>
      <c r="F8" s="107"/>
    </row>
    <row r="9" spans="1:6" ht="22.5" x14ac:dyDescent="0.2">
      <c r="B9" s="97" t="s">
        <v>120</v>
      </c>
      <c r="C9" s="98" t="s">
        <v>121</v>
      </c>
      <c r="D9" s="83" t="s">
        <v>122</v>
      </c>
      <c r="E9" s="83" t="s">
        <v>123</v>
      </c>
      <c r="F9" s="84" t="s">
        <v>124</v>
      </c>
    </row>
    <row r="10" spans="1:6" x14ac:dyDescent="0.2">
      <c r="A10" s="43"/>
      <c r="B10" s="97"/>
      <c r="C10" s="98"/>
      <c r="D10" s="83" t="s">
        <v>125</v>
      </c>
      <c r="E10" s="83" t="s">
        <v>126</v>
      </c>
      <c r="F10" s="84" t="s">
        <v>127</v>
      </c>
    </row>
    <row r="11" spans="1:6" x14ac:dyDescent="0.2">
      <c r="B11" s="69"/>
      <c r="C11" s="70" t="s">
        <v>128</v>
      </c>
      <c r="D11" s="71">
        <f>SUM(D12:D20)</f>
        <v>68760553.650000006</v>
      </c>
      <c r="E11" s="71">
        <f t="shared" ref="E11:F11" si="0">SUM(E12:E20)</f>
        <v>68278608.159999996</v>
      </c>
      <c r="F11" s="72">
        <f t="shared" si="0"/>
        <v>481945.49000000209</v>
      </c>
    </row>
    <row r="12" spans="1:6" x14ac:dyDescent="0.2">
      <c r="B12" s="73">
        <v>1000</v>
      </c>
      <c r="C12" s="74" t="s">
        <v>129</v>
      </c>
      <c r="D12" s="75">
        <v>17391558.07</v>
      </c>
      <c r="E12" s="75">
        <v>16986354.579999998</v>
      </c>
      <c r="F12" s="76">
        <f>+D12-E12</f>
        <v>405203.49000000209</v>
      </c>
    </row>
    <row r="13" spans="1:6" x14ac:dyDescent="0.2">
      <c r="B13" s="73">
        <v>2000</v>
      </c>
      <c r="C13" s="74" t="s">
        <v>130</v>
      </c>
      <c r="D13" s="75">
        <f>5499334.9-D23</f>
        <v>4271900.1300000008</v>
      </c>
      <c r="E13" s="75">
        <f>5499334.9-E23</f>
        <v>4271900.1300000008</v>
      </c>
      <c r="F13" s="76">
        <f t="shared" ref="F13:F30" si="1">+D13-E13</f>
        <v>0</v>
      </c>
    </row>
    <row r="14" spans="1:6" x14ac:dyDescent="0.2">
      <c r="B14" s="73">
        <v>3000</v>
      </c>
      <c r="C14" s="74" t="s">
        <v>131</v>
      </c>
      <c r="D14" s="75">
        <f>26064416.29-D24</f>
        <v>25201806.289999999</v>
      </c>
      <c r="E14" s="75">
        <f>25987674.29-E24</f>
        <v>25125064.289999999</v>
      </c>
      <c r="F14" s="76">
        <f t="shared" si="1"/>
        <v>76742</v>
      </c>
    </row>
    <row r="15" spans="1:6" x14ac:dyDescent="0.2">
      <c r="B15" s="73">
        <v>4000</v>
      </c>
      <c r="C15" s="74" t="s">
        <v>132</v>
      </c>
      <c r="D15" s="75">
        <v>0</v>
      </c>
      <c r="E15" s="75">
        <v>0</v>
      </c>
      <c r="F15" s="76">
        <f t="shared" si="1"/>
        <v>0</v>
      </c>
    </row>
    <row r="16" spans="1:6" x14ac:dyDescent="0.2">
      <c r="B16" s="73">
        <v>5000</v>
      </c>
      <c r="C16" s="74" t="s">
        <v>133</v>
      </c>
      <c r="D16" s="75">
        <v>942002.52</v>
      </c>
      <c r="E16" s="75">
        <v>942002.52</v>
      </c>
      <c r="F16" s="76">
        <f t="shared" si="1"/>
        <v>0</v>
      </c>
    </row>
    <row r="17" spans="2:6" x14ac:dyDescent="0.2">
      <c r="B17" s="73">
        <v>6000</v>
      </c>
      <c r="C17" s="74" t="s">
        <v>134</v>
      </c>
      <c r="D17" s="75">
        <f>21738608.87-D27</f>
        <v>20953286.640000001</v>
      </c>
      <c r="E17" s="75">
        <f>21738608.87-E27</f>
        <v>20953286.640000001</v>
      </c>
      <c r="F17" s="76">
        <f t="shared" si="1"/>
        <v>0</v>
      </c>
    </row>
    <row r="18" spans="2:6" x14ac:dyDescent="0.2">
      <c r="B18" s="73">
        <v>7000</v>
      </c>
      <c r="C18" s="74" t="s">
        <v>135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136</v>
      </c>
      <c r="D19" s="75">
        <v>0</v>
      </c>
      <c r="E19" s="75">
        <v>0</v>
      </c>
      <c r="F19" s="76">
        <f t="shared" si="1"/>
        <v>0</v>
      </c>
    </row>
    <row r="20" spans="2:6" x14ac:dyDescent="0.2">
      <c r="B20" s="73">
        <v>9000</v>
      </c>
      <c r="C20" s="74" t="s">
        <v>137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138</v>
      </c>
      <c r="D21" s="78">
        <f>SUM(D22:D30)</f>
        <v>2875367</v>
      </c>
      <c r="E21" s="78">
        <f t="shared" ref="E21:F21" si="2">SUM(E22:E30)</f>
        <v>2875367</v>
      </c>
      <c r="F21" s="79">
        <f t="shared" si="2"/>
        <v>0</v>
      </c>
    </row>
    <row r="22" spans="2:6" x14ac:dyDescent="0.2">
      <c r="B22" s="73">
        <v>1000</v>
      </c>
      <c r="C22" s="74" t="s">
        <v>129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130</v>
      </c>
      <c r="D23" s="75">
        <v>1227434.77</v>
      </c>
      <c r="E23" s="75">
        <v>1227434.77</v>
      </c>
      <c r="F23" s="76">
        <f t="shared" si="1"/>
        <v>0</v>
      </c>
    </row>
    <row r="24" spans="2:6" x14ac:dyDescent="0.2">
      <c r="B24" s="73">
        <v>3000</v>
      </c>
      <c r="C24" s="74" t="s">
        <v>131</v>
      </c>
      <c r="D24" s="75">
        <v>862610</v>
      </c>
      <c r="E24" s="75">
        <v>862610</v>
      </c>
      <c r="F24" s="76">
        <f t="shared" si="1"/>
        <v>0</v>
      </c>
    </row>
    <row r="25" spans="2:6" x14ac:dyDescent="0.2">
      <c r="B25" s="73">
        <v>4000</v>
      </c>
      <c r="C25" s="74" t="s">
        <v>132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133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134</v>
      </c>
      <c r="D27" s="75">
        <v>785322.23</v>
      </c>
      <c r="E27" s="75">
        <v>785322.23</v>
      </c>
      <c r="F27" s="76">
        <f t="shared" si="1"/>
        <v>0</v>
      </c>
    </row>
    <row r="28" spans="2:6" x14ac:dyDescent="0.2">
      <c r="B28" s="73">
        <v>7000</v>
      </c>
      <c r="C28" s="74" t="s">
        <v>135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136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137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39</v>
      </c>
      <c r="D31" s="67">
        <f>D11+D21</f>
        <v>71635920.650000006</v>
      </c>
      <c r="E31" s="67">
        <f t="shared" ref="E31:F31" si="3">E11+E21</f>
        <v>71153975.159999996</v>
      </c>
      <c r="F31" s="68">
        <f t="shared" si="3"/>
        <v>481945.49000000209</v>
      </c>
    </row>
    <row r="33" spans="2:3" x14ac:dyDescent="0.2">
      <c r="C33" s="87"/>
    </row>
    <row r="34" spans="2:3" x14ac:dyDescent="0.2">
      <c r="C34" s="86"/>
    </row>
    <row r="35" spans="2:3" x14ac:dyDescent="0.2">
      <c r="B35" s="89" t="s">
        <v>163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4A18-332F-4D87-9FE1-6E4A69F396C9}">
  <sheetPr>
    <pageSetUpPr fitToPage="1"/>
  </sheetPr>
  <dimension ref="A1:C34"/>
  <sheetViews>
    <sheetView showGridLines="0" zoomScaleNormal="100" zoomScaleSheetLayoutView="110" workbookViewId="0">
      <selection activeCell="B34" sqref="B34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22</v>
      </c>
      <c r="B2" s="52" t="s">
        <v>23</v>
      </c>
    </row>
    <row r="3" spans="1:2" x14ac:dyDescent="0.2">
      <c r="A3" s="53"/>
      <c r="B3" s="54"/>
    </row>
    <row r="4" spans="1:2" ht="15" customHeight="1" x14ac:dyDescent="0.2">
      <c r="A4" s="55" t="s">
        <v>12</v>
      </c>
      <c r="B4" s="57" t="s">
        <v>13</v>
      </c>
    </row>
    <row r="5" spans="1:2" ht="15" customHeight="1" x14ac:dyDescent="0.2">
      <c r="A5" s="56"/>
      <c r="B5" s="62" t="s">
        <v>139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140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141</v>
      </c>
    </row>
    <row r="31" spans="1:2" x14ac:dyDescent="0.2">
      <c r="B31" s="85" t="s">
        <v>26</v>
      </c>
    </row>
    <row r="33" spans="2:2" x14ac:dyDescent="0.2">
      <c r="B33" s="85" t="s">
        <v>142</v>
      </c>
    </row>
    <row r="34" spans="2:2" x14ac:dyDescent="0.2">
      <c r="B34" s="85" t="s">
        <v>143</v>
      </c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sheetPr>
    <pageSetUpPr fitToPage="1"/>
  </sheetPr>
  <dimension ref="A1:F14"/>
  <sheetViews>
    <sheetView showGridLines="0" workbookViewId="0">
      <selection activeCell="B2" sqref="B2:D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Anual</v>
      </c>
    </row>
    <row r="3" spans="1:6" x14ac:dyDescent="0.2">
      <c r="B3" s="90" t="str">
        <f>'Notas de Disciplina Financiera'!A3</f>
        <v>Correspondiente del 01 de enero al 31 de diciembre de 2024</v>
      </c>
      <c r="C3" s="90"/>
      <c r="D3" s="90"/>
      <c r="E3" s="41" t="s">
        <v>3</v>
      </c>
      <c r="F3" s="42" t="str">
        <f>'Notas de Disciplina Financiera'!D3</f>
        <v>Cuenta Pública</v>
      </c>
    </row>
    <row r="5" spans="1:6" x14ac:dyDescent="0.2">
      <c r="B5" s="44"/>
      <c r="C5" s="44" t="s">
        <v>15</v>
      </c>
    </row>
    <row r="7" spans="1:6" x14ac:dyDescent="0.2">
      <c r="B7" s="1" t="s">
        <v>144</v>
      </c>
    </row>
    <row r="8" spans="1:6" x14ac:dyDescent="0.2">
      <c r="B8" s="46" t="s">
        <v>145</v>
      </c>
    </row>
    <row r="9" spans="1:6" x14ac:dyDescent="0.2">
      <c r="A9" s="43"/>
      <c r="B9" s="48" t="s">
        <v>146</v>
      </c>
    </row>
    <row r="10" spans="1:6" x14ac:dyDescent="0.2">
      <c r="B10" s="48" t="s">
        <v>147</v>
      </c>
    </row>
    <row r="12" spans="1:6" x14ac:dyDescent="0.2">
      <c r="C12" s="1" t="s">
        <v>161</v>
      </c>
    </row>
    <row r="13" spans="1:6" x14ac:dyDescent="0.2">
      <c r="C13" s="87"/>
    </row>
    <row r="14" spans="1:6" x14ac:dyDescent="0.2">
      <c r="C14" s="86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CDDF-0B4C-4C0B-9F5D-A0632362B0BB}">
  <sheetPr>
    <pageSetUpPr fitToPage="1"/>
  </sheetPr>
  <dimension ref="A1:C27"/>
  <sheetViews>
    <sheetView showGridLines="0"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22</v>
      </c>
      <c r="B2" s="52" t="s">
        <v>23</v>
      </c>
    </row>
    <row r="3" spans="1:2" x14ac:dyDescent="0.2">
      <c r="A3" s="53"/>
      <c r="B3" s="54"/>
    </row>
    <row r="4" spans="1:2" ht="15" customHeight="1" x14ac:dyDescent="0.2">
      <c r="A4" s="55" t="s">
        <v>14</v>
      </c>
      <c r="B4" s="57" t="s">
        <v>15</v>
      </c>
    </row>
    <row r="5" spans="1:2" ht="15" customHeight="1" x14ac:dyDescent="0.2">
      <c r="A5" s="56"/>
      <c r="B5" s="62" t="s">
        <v>144</v>
      </c>
    </row>
    <row r="6" spans="1:2" ht="15" customHeight="1" x14ac:dyDescent="0.2">
      <c r="A6" s="56"/>
      <c r="B6" s="63" t="s">
        <v>145</v>
      </c>
    </row>
    <row r="7" spans="1:2" ht="15" customHeight="1" x14ac:dyDescent="0.2">
      <c r="A7" s="53"/>
      <c r="B7" s="64" t="s">
        <v>146</v>
      </c>
    </row>
    <row r="8" spans="1:2" ht="15" customHeight="1" x14ac:dyDescent="0.2">
      <c r="A8" s="53"/>
      <c r="B8" s="64" t="s">
        <v>147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148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149</v>
      </c>
    </row>
    <row r="25" spans="1:2" x14ac:dyDescent="0.2">
      <c r="A25" s="53"/>
      <c r="B25" s="85" t="s">
        <v>26</v>
      </c>
    </row>
    <row r="26" spans="1:2" x14ac:dyDescent="0.2">
      <c r="A26" s="53"/>
      <c r="B26" s="85"/>
    </row>
    <row r="27" spans="1:2" x14ac:dyDescent="0.2">
      <c r="A27" s="53"/>
      <c r="B27" s="85" t="s">
        <v>150</v>
      </c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  <vt:lpstr>'NDF-02'!Títulos_a_imprimir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Server</cp:lastModifiedBy>
  <cp:revision/>
  <cp:lastPrinted>2025-01-27T15:12:47Z</cp:lastPrinted>
  <dcterms:created xsi:type="dcterms:W3CDTF">2024-03-15T21:50:03Z</dcterms:created>
  <dcterms:modified xsi:type="dcterms:W3CDTF">2025-01-27T15:12:54Z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