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1\"/>
    </mc:Choice>
  </mc:AlternateContent>
  <xr:revisionPtr revIDLastSave="0" documentId="13_ncr:1_{1D11D253-0A5C-4816-8A95-54A4C24E5E91}" xr6:coauthVersionLast="36" xr6:coauthVersionMax="47" xr10:uidLastSave="{00000000-0000-0000-0000-000000000000}"/>
  <bookViews>
    <workbookView xWindow="0" yWindow="0" windowWidth="28800" windowHeight="12225" tabRatio="863" firstSheet="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91028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24" i="65"/>
  <c r="F23" i="65"/>
  <c r="D61" i="62"/>
  <c r="D62" i="62"/>
  <c r="C43" i="62"/>
  <c r="C37" i="62"/>
  <c r="C28" i="62"/>
  <c r="C20" i="62"/>
  <c r="D15" i="62"/>
  <c r="C15" i="62"/>
  <c r="C25" i="61"/>
  <c r="C21" i="61"/>
  <c r="C16" i="61"/>
  <c r="C185" i="60"/>
  <c r="C215" i="60"/>
  <c r="C214" i="60" s="1"/>
  <c r="D211" i="60"/>
  <c r="D207" i="60"/>
  <c r="C204" i="60"/>
  <c r="C198" i="60"/>
  <c r="D195" i="60"/>
  <c r="C195" i="60"/>
  <c r="D188" i="60"/>
  <c r="C186" i="60"/>
  <c r="C182" i="60"/>
  <c r="C180" i="60"/>
  <c r="D180" i="60" s="1"/>
  <c r="C177" i="60"/>
  <c r="C174" i="60"/>
  <c r="C171" i="60"/>
  <c r="D168" i="60"/>
  <c r="C167" i="60"/>
  <c r="C164" i="60"/>
  <c r="D164" i="60" s="1"/>
  <c r="D162" i="60"/>
  <c r="C161" i="60"/>
  <c r="C160" i="60"/>
  <c r="C157" i="60"/>
  <c r="D157" i="60" s="1"/>
  <c r="D153" i="60"/>
  <c r="C151" i="60"/>
  <c r="C149" i="60"/>
  <c r="D149" i="60" s="1"/>
  <c r="D147" i="60"/>
  <c r="C146" i="60"/>
  <c r="C142" i="60"/>
  <c r="D142" i="60" s="1"/>
  <c r="D141" i="60"/>
  <c r="C137" i="60"/>
  <c r="D134" i="60"/>
  <c r="C134" i="60"/>
  <c r="C131" i="60"/>
  <c r="D129" i="60"/>
  <c r="C128" i="60"/>
  <c r="C127" i="60"/>
  <c r="D127" i="60" s="1"/>
  <c r="D126" i="60"/>
  <c r="D119" i="60"/>
  <c r="D118" i="60"/>
  <c r="C117" i="60"/>
  <c r="D115" i="60"/>
  <c r="D112" i="60"/>
  <c r="D107" i="60"/>
  <c r="C107" i="60"/>
  <c r="D101" i="60"/>
  <c r="D100" i="60"/>
  <c r="C100" i="60"/>
  <c r="C99" i="60"/>
  <c r="C87" i="60"/>
  <c r="C85" i="60"/>
  <c r="C83" i="60"/>
  <c r="C77" i="60"/>
  <c r="C74" i="60"/>
  <c r="C73" i="60"/>
  <c r="C46" i="60"/>
  <c r="C37" i="60"/>
  <c r="C34" i="60"/>
  <c r="C28" i="60"/>
  <c r="C25" i="60"/>
  <c r="C19" i="60"/>
  <c r="C8" i="60" s="1"/>
  <c r="C9" i="60"/>
  <c r="D116" i="59"/>
  <c r="D115" i="59"/>
  <c r="D114" i="59"/>
  <c r="D113" i="59"/>
  <c r="C113" i="59"/>
  <c r="D112" i="59"/>
  <c r="D111" i="59"/>
  <c r="D110" i="59"/>
  <c r="D109" i="59"/>
  <c r="D108" i="59"/>
  <c r="D107" i="59"/>
  <c r="D106" i="59"/>
  <c r="D105" i="59"/>
  <c r="D104" i="59"/>
  <c r="D103" i="59" s="1"/>
  <c r="C103" i="59"/>
  <c r="E68" i="59"/>
  <c r="E62" i="59" s="1"/>
  <c r="E66" i="59"/>
  <c r="E63" i="59"/>
  <c r="E80" i="59"/>
  <c r="D80" i="59"/>
  <c r="C80" i="59"/>
  <c r="E74" i="59"/>
  <c r="D74" i="59"/>
  <c r="C74" i="59"/>
  <c r="D62" i="59"/>
  <c r="C62" i="59"/>
  <c r="E54" i="59"/>
  <c r="D54" i="59"/>
  <c r="C54" i="59"/>
  <c r="C41" i="59"/>
  <c r="D185" i="60" l="1"/>
  <c r="D216" i="60"/>
  <c r="D210" i="60"/>
  <c r="D206" i="60"/>
  <c r="D201" i="60"/>
  <c r="D191" i="60"/>
  <c r="D187" i="60"/>
  <c r="D179" i="60"/>
  <c r="D176" i="60"/>
  <c r="D173" i="60"/>
  <c r="D159" i="60"/>
  <c r="D156" i="60"/>
  <c r="D152" i="60"/>
  <c r="D143" i="60"/>
  <c r="D140" i="60"/>
  <c r="D125" i="60"/>
  <c r="D121" i="60"/>
  <c r="D114" i="60"/>
  <c r="D110" i="60"/>
  <c r="D103" i="60"/>
  <c r="D213" i="60"/>
  <c r="D209" i="60"/>
  <c r="D205" i="60"/>
  <c r="D200" i="60"/>
  <c r="D197" i="60"/>
  <c r="D194" i="60"/>
  <c r="D190" i="60"/>
  <c r="D184" i="60"/>
  <c r="D181" i="60"/>
  <c r="D178" i="60"/>
  <c r="D175" i="60"/>
  <c r="D172" i="60"/>
  <c r="D158" i="60"/>
  <c r="D155" i="60"/>
  <c r="D139" i="60"/>
  <c r="D136" i="60"/>
  <c r="D133" i="60"/>
  <c r="D130" i="60"/>
  <c r="D124" i="60"/>
  <c r="D120" i="60"/>
  <c r="D113" i="60"/>
  <c r="D109" i="60"/>
  <c r="D106" i="60"/>
  <c r="D102" i="60"/>
  <c r="D99" i="60"/>
  <c r="D212" i="60"/>
  <c r="D208" i="60"/>
  <c r="D203" i="60"/>
  <c r="D199" i="60"/>
  <c r="D196" i="60"/>
  <c r="D193" i="60"/>
  <c r="D189" i="60"/>
  <c r="D183" i="60"/>
  <c r="D169" i="60"/>
  <c r="D166" i="60"/>
  <c r="D163" i="60"/>
  <c r="D154" i="60"/>
  <c r="D148" i="60"/>
  <c r="D145" i="60"/>
  <c r="D138" i="60"/>
  <c r="D135" i="60"/>
  <c r="D104" i="60"/>
  <c r="D108" i="60"/>
  <c r="D116" i="60"/>
  <c r="D122" i="60"/>
  <c r="D131" i="60"/>
  <c r="D144" i="60"/>
  <c r="D150" i="60"/>
  <c r="D160" i="60"/>
  <c r="D165" i="60"/>
  <c r="D174" i="60"/>
  <c r="D182" i="60"/>
  <c r="D192" i="60"/>
  <c r="D198" i="60"/>
  <c r="D214" i="60"/>
  <c r="C170" i="60"/>
  <c r="D171" i="60"/>
  <c r="D105" i="60"/>
  <c r="D111" i="60"/>
  <c r="D117" i="60"/>
  <c r="D123" i="60"/>
  <c r="D128" i="60"/>
  <c r="D132" i="60"/>
  <c r="D137" i="60"/>
  <c r="D146" i="60"/>
  <c r="D151" i="60"/>
  <c r="D161" i="60"/>
  <c r="D167" i="60"/>
  <c r="D177" i="60"/>
  <c r="D202" i="60"/>
  <c r="D204" i="60"/>
  <c r="D186" i="60"/>
  <c r="D215" i="60"/>
  <c r="D170" i="60" l="1"/>
  <c r="C98" i="60"/>
  <c r="F14" i="59" l="1"/>
  <c r="G14" i="59"/>
  <c r="A1" i="59"/>
  <c r="A1" i="64" s="1"/>
  <c r="A1" i="63" l="1"/>
  <c r="E1" i="62" l="1"/>
  <c r="E2" i="62"/>
  <c r="E3" i="62"/>
  <c r="D133" i="62" l="1"/>
  <c r="C133" i="62"/>
  <c r="D43" i="62" l="1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<sst xmlns="http://schemas.openxmlformats.org/spreadsheetml/2006/main" count="923" uniqueCount="649">
  <si>
    <t>Ejercicio:</t>
  </si>
  <si>
    <t>20XN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</si>
  <si>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</si>
  <si>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</si>
  <si>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</si>
  <si>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</si>
  <si>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</si>
  <si>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</si>
  <si>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</si>
  <si>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</si>
  <si>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</si>
  <si>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</si>
  <si>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</si>
  <si>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</si>
  <si>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</si>
  <si>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</si>
  <si>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</si>
  <si>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</si>
  <si>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</si>
  <si>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</si>
  <si>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</si>
  <si>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</si>
  <si>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</si>
  <si>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</si>
  <si>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</si>
  <si>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</si>
  <si>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</si>
  <si>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</si>
  <si>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</si>
  <si>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</si>
  <si>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</si>
  <si>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</si>
  <si>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</si>
  <si>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</si>
  <si>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</si>
  <si>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</si>
  <si>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</si>
  <si>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</si>
  <si>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</si>
  <si>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</si>
  <si>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</si>
  <si>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</si>
  <si>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</si>
  <si>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</si>
  <si>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</si>
  <si>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</si>
  <si>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</si>
  <si>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</si>
  <si>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</si>
  <si>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</si>
  <si>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</si>
  <si>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</si>
  <si>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</si>
  <si>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</si>
  <si>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</si>
  <si>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</si>
  <si>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</si>
  <si>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</si>
  <si>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</si>
  <si>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</si>
  <si>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</si>
  <si>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</si>
  <si>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</si>
  <si>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</si>
  <si>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</si>
  <si>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</si>
  <si>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</si>
  <si>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</si>
  <si>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</si>
  <si>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</si>
  <si>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</si>
  <si>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</si>
  <si>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</si>
  <si>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</si>
  <si>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</si>
  <si>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</si>
  <si>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</si>
  <si>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</si>
  <si>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</si>
  <si>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</si>
  <si>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</si>
  <si>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</si>
  <si>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</si>
  <si>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</si>
  <si>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</si>
  <si>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</si>
  <si>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</si>
  <si>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</si>
  <si>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</si>
  <si>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</si>
  <si>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</si>
  <si>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</si>
  <si>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</si>
  <si>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</si>
  <si>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</si>
  <si>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</si>
  <si>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</si>
  <si>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</si>
  <si>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</si>
  <si>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</si>
  <si>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</si>
  <si>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</si>
  <si>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</si>
  <si>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</si>
  <si>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</si>
  <si>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</si>
  <si>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</si>
  <si>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</si>
  <si>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</si>
  <si>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</si>
  <si>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</si>
  <si>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</si>
  <si>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</si>
  <si>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</si>
  <si>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</si>
  <si>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</si>
  <si>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</si>
  <si>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</si>
  <si>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</si>
  <si>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</si>
  <si>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</si>
  <si>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</si>
  <si>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</si>
  <si>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</si>
  <si>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</si>
  <si>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</si>
  <si>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</si>
  <si>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</si>
  <si>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</si>
  <si>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</si>
  <si>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</si>
  <si>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</si>
  <si>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</si>
  <si>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</si>
  <si>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</si>
  <si>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</si>
  <si>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</si>
  <si>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</si>
  <si>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</si>
  <si>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</si>
  <si>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</si>
  <si>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</si>
  <si>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</si>
  <si>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</si>
  <si>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</si>
  <si>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</si>
  <si>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</si>
  <si>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</si>
  <si>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</si>
  <si>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</si>
  <si>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</si>
  <si>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</si>
  <si>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</si>
  <si>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</si>
  <si>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</si>
  <si>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</si>
  <si>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</si>
  <si>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</si>
  <si>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</si>
  <si>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</si>
  <si>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</si>
  <si>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</si>
  <si>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</si>
  <si>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</si>
  <si>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</si>
  <si>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</si>
  <si>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</si>
  <si>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</si>
  <si>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</si>
  <si>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</si>
  <si>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</si>
  <si>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</si>
  <si>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</si>
  <si>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</si>
  <si>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</si>
  <si>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</si>
  <si>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</si>
  <si>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</si>
  <si>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</si>
  <si>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</si>
  <si>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</si>
  <si>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</si>
  <si>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</si>
  <si>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</si>
  <si>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</si>
  <si>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</si>
  <si>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</si>
  <si>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</si>
  <si>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</si>
  <si>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</si>
  <si>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</si>
  <si>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</si>
  <si>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</si>
  <si>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</si>
  <si>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</si>
  <si>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</si>
  <si>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</si>
  <si>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</si>
  <si>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</si>
  <si>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</si>
  <si>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</si>
  <si>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</si>
  <si>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</si>
  <si>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</si>
  <si>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</si>
  <si>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</si>
  <si>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</si>
  <si>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</si>
  <si>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</si>
  <si>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</si>
  <si>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</si>
  <si>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</si>
  <si>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</si>
  <si>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</si>
  <si>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</si>
  <si>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</si>
  <si>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</si>
  <si>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</si>
  <si>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</si>
  <si>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</si>
  <si>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</si>
  <si>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</si>
  <si>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</si>
  <si>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</si>
  <si>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</si>
  <si>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</si>
  <si>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</si>
  <si>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</si>
  <si>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</si>
  <si>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</si>
  <si>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</si>
  <si>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</si>
  <si>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</si>
  <si>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</si>
  <si>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</si>
  <si>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</si>
  <si>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</si>
  <si>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</si>
  <si>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</si>
  <si>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</si>
  <si>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</si>
  <si>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</si>
  <si>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</si>
  <si>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</si>
  <si>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</si>
  <si>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</si>
  <si>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</si>
  <si>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</si>
  <si>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</si>
  <si>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</si>
  <si>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</si>
  <si>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</si>
  <si>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</si>
  <si>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</si>
  <si>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</si>
  <si>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</si>
  <si>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</si>
  <si>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</si>
  <si>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</si>
  <si>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</si>
  <si>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</si>
  <si>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</si>
  <si>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</si>
  <si>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</si>
  <si>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</si>
  <si>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</si>
  <si>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</si>
  <si>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</si>
  <si>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</si>
  <si>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</si>
  <si>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</si>
  <si>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</si>
  <si>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</si>
  <si>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</si>
  <si>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</si>
  <si>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</si>
  <si>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</si>
  <si>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</si>
  <si>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</si>
  <si>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</si>
  <si>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</si>
  <si>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</si>
  <si>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</si>
  <si>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</si>
  <si>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</si>
  <si>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</si>
  <si>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</si>
  <si>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</si>
  <si>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</si>
  <si>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</si>
  <si>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</si>
  <si>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</si>
  <si>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</si>
  <si>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</si>
  <si>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</si>
  <si>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</si>
  <si>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</si>
  <si>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</si>
  <si>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</si>
  <si>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</si>
  <si>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</si>
  <si>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</si>
  <si>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</si>
  <si>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</si>
  <si>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</si>
  <si>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</si>
  <si>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</si>
  <si>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</si>
  <si>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</si>
  <si>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</si>
  <si>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</si>
  <si>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</si>
  <si>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</si>
  <si>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</si>
  <si>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</si>
  <si>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</si>
  <si>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</si>
  <si>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</si>
  <si>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</si>
  <si>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</si>
  <si>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</si>
  <si>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</si>
  <si>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</si>
  <si>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</si>
  <si>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</si>
  <si>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</si>
  <si>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</si>
  <si>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</si>
  <si>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</si>
  <si>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</si>
  <si>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</si>
  <si>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</si>
  <si>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</si>
  <si>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</si>
  <si>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</si>
  <si>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</si>
  <si>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</si>
  <si>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</si>
  <si>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</si>
  <si>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</si>
  <si>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</si>
  <si>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</si>
  <si>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</si>
  <si>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</si>
  <si>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</si>
  <si>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</si>
  <si>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</si>
  <si>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</si>
  <si>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</si>
  <si>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</si>
  <si>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</si>
  <si>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</si>
  <si>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</si>
  <si>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</si>
  <si>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</si>
  <si>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</si>
  <si>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</si>
  <si>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</si>
  <si>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</si>
  <si>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</si>
  <si>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</si>
  <si>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</si>
  <si>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</si>
  <si>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</si>
  <si>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</si>
  <si>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</si>
  <si>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</si>
  <si>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</si>
  <si>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</si>
  <si>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</si>
  <si>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</si>
  <si>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</si>
  <si>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</si>
  <si>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</si>
  <si>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</si>
  <si>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</si>
  <si>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</si>
  <si>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</si>
  <si>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</si>
  <si>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</si>
  <si>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</si>
  <si>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</si>
  <si>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</si>
  <si>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</si>
  <si>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</si>
  <si>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</si>
  <si>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</si>
  <si>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</si>
  <si>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</si>
  <si>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</si>
  <si>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</si>
  <si>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</si>
  <si>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</si>
  <si>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</si>
  <si>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</si>
  <si>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</si>
  <si>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</si>
  <si>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</si>
  <si>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</si>
  <si>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</si>
  <si>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</si>
  <si>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</si>
  <si>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</si>
  <si>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</si>
  <si>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</si>
  <si>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</si>
  <si>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</si>
  <si>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</si>
  <si>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</si>
  <si>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</si>
  <si>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</si>
  <si>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</si>
  <si>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</si>
  <si>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</si>
  <si>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</si>
  <si>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</si>
  <si>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</si>
  <si>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</si>
  <si>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</si>
  <si>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</si>
  <si>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</si>
  <si>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</si>
  <si>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</si>
  <si>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</si>
  <si>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</si>
  <si>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</si>
  <si>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</si>
  <si>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</si>
  <si>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</si>
  <si>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</si>
  <si>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</si>
  <si>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</si>
  <si>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</si>
  <si>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</si>
  <si>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</si>
  <si>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</si>
  <si>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</si>
  <si>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</si>
  <si>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</si>
  <si>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</si>
  <si>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</si>
  <si>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</si>
  <si>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</si>
  <si>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</si>
  <si>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</si>
  <si>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</si>
  <si>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</si>
  <si>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</si>
  <si>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</si>
  <si>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</si>
  <si>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</si>
  <si>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</si>
  <si>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</si>
  <si>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</si>
  <si>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</si>
  <si>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</si>
  <si>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</si>
  <si>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</si>
  <si>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</si>
  <si>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</si>
  <si>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</si>
  <si>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</si>
  <si>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</si>
  <si>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</si>
  <si>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</si>
  <si>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</si>
  <si>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</si>
  <si>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</si>
  <si>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</si>
  <si>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</si>
  <si>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</si>
  <si>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</si>
  <si>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</si>
  <si>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</si>
  <si>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</si>
  <si>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</si>
  <si>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</si>
  <si>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</si>
  <si>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</si>
  <si>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</si>
  <si>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</si>
  <si>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</si>
  <si>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</si>
  <si>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</si>
  <si>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</si>
  <si>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</si>
  <si>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</si>
  <si>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</si>
  <si>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</si>
  <si>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</si>
  <si>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</si>
  <si>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</si>
  <si>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</si>
  <si>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</si>
  <si>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</si>
  <si>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</si>
  <si>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</si>
  <si>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</si>
  <si>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</si>
  <si>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</si>
  <si>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</si>
  <si>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</si>
  <si>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</si>
  <si>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</si>
  <si>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</si>
  <si>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</si>
  <si>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</si>
  <si>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</si>
  <si>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</si>
  <si>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</si>
  <si>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</si>
  <si>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</si>
  <si>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</si>
  <si>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</si>
  <si>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</si>
  <si>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</si>
  <si>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</si>
  <si>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</si>
  <si>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</si>
  <si>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</si>
  <si>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</si>
  <si>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</si>
  <si>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</si>
  <si>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</si>
  <si>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</si>
  <si>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</si>
  <si>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</si>
  <si>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</si>
  <si>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</si>
  <si>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</si>
  <si>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</si>
  <si>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</si>
  <si>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</si>
  <si>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</si>
  <si>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</si>
  <si>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</si>
  <si>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</si>
  <si>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</si>
  <si>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</si>
  <si>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</si>
  <si>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</si>
  <si>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</si>
  <si>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</si>
  <si>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</si>
  <si>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</si>
  <si>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</si>
  <si>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</si>
  <si>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</si>
  <si>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</si>
  <si>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</si>
  <si>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</si>
  <si>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</si>
  <si>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</si>
  <si>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</si>
  <si>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</si>
  <si>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</si>
  <si>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</si>
  <si>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</si>
  <si>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</si>
  <si>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</si>
  <si>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</si>
  <si>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</si>
  <si>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</si>
  <si>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</si>
  <si>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</si>
  <si>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</si>
  <si>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</si>
  <si>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</si>
  <si>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</si>
  <si>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</si>
  <si>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</si>
  <si>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</si>
  <si>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</si>
  <si>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</si>
  <si>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</si>
  <si>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</si>
  <si>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</si>
  <si>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</si>
  <si>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</si>
  <si>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</si>
  <si>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</si>
  <si>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</si>
  <si>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</si>
  <si>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</si>
  <si>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</si>
  <si>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</si>
  <si>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</si>
  <si>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</si>
  <si>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</si>
  <si>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</si>
  <si>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</si>
  <si>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</si>
  <si>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</si>
  <si>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</si>
  <si>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</si>
  <si>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</si>
  <si>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</si>
  <si>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</si>
  <si>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</si>
  <si>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</si>
  <si>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</si>
  <si>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</si>
  <si>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</si>
  <si>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</si>
  <si>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</si>
  <si>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</si>
  <si>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</si>
  <si>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</si>
  <si>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</si>
  <si>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</si>
  <si>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</si>
  <si>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</si>
  <si>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</si>
  <si>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</si>
  <si>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</si>
  <si>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</si>
  <si>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</si>
  <si>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</si>
  <si>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</si>
  <si>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</si>
  <si>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</si>
  <si>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</si>
  <si>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</si>
  <si>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</si>
  <si>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</si>
  <si>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</si>
  <si>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</si>
  <si>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</si>
  <si>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</si>
  <si>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</si>
  <si>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</si>
  <si>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</si>
  <si>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</si>
  <si>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</si>
  <si>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</si>
  <si>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</si>
  <si>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</si>
  <si>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</si>
  <si>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</si>
  <si>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</si>
  <si>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</si>
  <si>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</si>
  <si>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</si>
  <si>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</si>
  <si>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</si>
  <si>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</si>
  <si>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</si>
  <si>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SISTEMA MUNICIPAL DE AGUA POTABLE Y ALCANTARILLADO DE MOROLEON</t>
  </si>
  <si>
    <t>Correspondiente 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</si>
</sst>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647</v>
      </c>
      <c r="B1" s="148"/>
      <c r="C1" s="149" t="s">
        <v>0</v>
      </c>
      <c r="D1" s="150">
        <v>2023</v>
      </c>
    </row>
    <row r="2" spans="1:4" x14ac:dyDescent="0.2">
      <c r="A2" s="151" t="s">
        <v>2</v>
      </c>
      <c r="B2" s="143"/>
      <c r="C2" s="152" t="s">
        <v>3</v>
      </c>
      <c r="D2" s="153" t="s">
        <v>644</v>
      </c>
    </row>
    <row r="3" spans="1:4" x14ac:dyDescent="0.2">
      <c r="A3" s="151" t="s">
        <v>648</v>
      </c>
      <c r="B3" s="143"/>
      <c r="C3" s="152" t="s">
        <v>4</v>
      </c>
      <c r="D3" s="154">
        <v>1</v>
      </c>
    </row>
    <row r="4" spans="1:4" x14ac:dyDescent="0.2">
      <c r="A4" s="155" t="s">
        <v>5</v>
      </c>
      <c r="B4" s="144"/>
      <c r="C4" s="144"/>
      <c r="D4" s="156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58" t="s">
        <v>64</v>
      </c>
      <c r="B43" s="158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rintOptions horizontalCentered="1"/>
  <pageMargins left="0.70866141732283472" right="0.70866141732283472" top="0.55118110236220474" bottom="0.74803149606299213" header="0.31496062992125984" footer="0.31496062992125984"/>
  <pageSetup scale="80" orientation="landscape" r:id="rId1"/>
  <headerFooter>
    <oddHeader>&amp;CNOTAS A LOS ESTADOS FINANCIEROS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23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3" t="str">
        <f>ESF!A1</f>
        <v>SISTEMA MUNICIPAL DE AGUA POTABLE Y ALCANTARILLADO DE MOROLEON</v>
      </c>
      <c r="B1" s="164"/>
      <c r="C1" s="165"/>
    </row>
    <row r="2" spans="1:3" s="54" customFormat="1" ht="18" customHeight="1" x14ac:dyDescent="0.25">
      <c r="A2" s="166" t="s">
        <v>522</v>
      </c>
      <c r="B2" s="167"/>
      <c r="C2" s="168"/>
    </row>
    <row r="3" spans="1:3" s="54" customFormat="1" ht="18" customHeight="1" x14ac:dyDescent="0.25">
      <c r="A3" s="166" t="str">
        <f>ESF!A3</f>
        <v>Correspondiente del 01 DE ENERO al 31 DE MARZO DE 2023</v>
      </c>
      <c r="B3" s="167"/>
      <c r="C3" s="168"/>
    </row>
    <row r="4" spans="1:3" s="56" customFormat="1" x14ac:dyDescent="0.2">
      <c r="A4" s="169" t="s">
        <v>523</v>
      </c>
      <c r="B4" s="170"/>
      <c r="C4" s="171"/>
    </row>
    <row r="5" spans="1:3" x14ac:dyDescent="0.2">
      <c r="A5" s="71" t="s">
        <v>524</v>
      </c>
      <c r="B5" s="71"/>
      <c r="C5" s="72">
        <v>15833213.300000001</v>
      </c>
    </row>
    <row r="6" spans="1:3" x14ac:dyDescent="0.2">
      <c r="A6" s="73"/>
      <c r="B6" s="74"/>
      <c r="C6" s="75"/>
    </row>
    <row r="7" spans="1:3" x14ac:dyDescent="0.2">
      <c r="A7" s="84" t="s">
        <v>525</v>
      </c>
      <c r="B7" s="84"/>
      <c r="C7" s="76">
        <f>SUM(C8:C13)</f>
        <v>0</v>
      </c>
    </row>
    <row r="8" spans="1:3" x14ac:dyDescent="0.2">
      <c r="A8" s="92" t="s">
        <v>526</v>
      </c>
      <c r="B8" s="91" t="s">
        <v>313</v>
      </c>
      <c r="C8" s="77">
        <v>0</v>
      </c>
    </row>
    <row r="9" spans="1:3" x14ac:dyDescent="0.2">
      <c r="A9" s="78" t="s">
        <v>527</v>
      </c>
      <c r="B9" s="79" t="s">
        <v>528</v>
      </c>
      <c r="C9" s="77">
        <v>0</v>
      </c>
    </row>
    <row r="10" spans="1:3" x14ac:dyDescent="0.2">
      <c r="A10" s="78" t="s">
        <v>529</v>
      </c>
      <c r="B10" s="79" t="s">
        <v>322</v>
      </c>
      <c r="C10" s="77">
        <v>0</v>
      </c>
    </row>
    <row r="11" spans="1:3" x14ac:dyDescent="0.2">
      <c r="A11" s="78" t="s">
        <v>530</v>
      </c>
      <c r="B11" s="79" t="s">
        <v>323</v>
      </c>
      <c r="C11" s="77">
        <v>0</v>
      </c>
    </row>
    <row r="12" spans="1:3" x14ac:dyDescent="0.2">
      <c r="A12" s="78" t="s">
        <v>531</v>
      </c>
      <c r="B12" s="79" t="s">
        <v>324</v>
      </c>
      <c r="C12" s="77">
        <v>0</v>
      </c>
    </row>
    <row r="13" spans="1:3" x14ac:dyDescent="0.2">
      <c r="A13" s="80" t="s">
        <v>532</v>
      </c>
      <c r="B13" s="81" t="s">
        <v>533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534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535</v>
      </c>
      <c r="C16" s="77">
        <v>0</v>
      </c>
    </row>
    <row r="17" spans="1:3" x14ac:dyDescent="0.2">
      <c r="A17" s="86">
        <v>3.2</v>
      </c>
      <c r="B17" s="79" t="s">
        <v>536</v>
      </c>
      <c r="C17" s="77">
        <v>0</v>
      </c>
    </row>
    <row r="18" spans="1:3" x14ac:dyDescent="0.2">
      <c r="A18" s="86">
        <v>3.3</v>
      </c>
      <c r="B18" s="81" t="s">
        <v>537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645</v>
      </c>
      <c r="B20" s="90"/>
      <c r="C20" s="72">
        <f>C5+C7-C15</f>
        <v>15833213.300000001</v>
      </c>
    </row>
    <row r="22" spans="1:3" x14ac:dyDescent="0.2">
      <c r="B22" s="172" t="s">
        <v>64</v>
      </c>
      <c r="C22" s="172"/>
    </row>
    <row r="23" spans="1:3" x14ac:dyDescent="0.2">
      <c r="B23" s="172"/>
      <c r="C23" s="172"/>
    </row>
  </sheetData>
  <mergeCells count="5">
    <mergeCell ref="A1:C1"/>
    <mergeCell ref="A2:C2"/>
    <mergeCell ref="A3:C3"/>
    <mergeCell ref="A4:C4"/>
    <mergeCell ref="B22:C23"/>
  </mergeCells>
  <printOptions horizontalCentered="1"/>
  <pageMargins left="0.11811023622047245" right="0.11811023622047245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40"/>
  <sheetViews>
    <sheetView showGridLines="0" workbookViewId="0">
      <selection activeCell="B39" sqref="B39:C40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3" t="str">
        <f>ESF!A1</f>
        <v>SISTEMA MUNICIPAL DE AGUA POTABLE Y ALCANTARILLADO DE MOROLEON</v>
      </c>
      <c r="B1" s="174"/>
      <c r="C1" s="175"/>
    </row>
    <row r="2" spans="1:3" s="57" customFormat="1" ht="18.95" customHeight="1" x14ac:dyDescent="0.25">
      <c r="A2" s="176" t="s">
        <v>538</v>
      </c>
      <c r="B2" s="177"/>
      <c r="C2" s="178"/>
    </row>
    <row r="3" spans="1:3" s="57" customFormat="1" ht="18.95" customHeight="1" x14ac:dyDescent="0.25">
      <c r="A3" s="176" t="str">
        <f>ESF!A3</f>
        <v>Correspondiente del 01 DE ENERO al 31 DE MARZO DE 2023</v>
      </c>
      <c r="B3" s="177"/>
      <c r="C3" s="178"/>
    </row>
    <row r="4" spans="1:3" x14ac:dyDescent="0.2">
      <c r="A4" s="169" t="s">
        <v>523</v>
      </c>
      <c r="B4" s="170"/>
      <c r="C4" s="171"/>
    </row>
    <row r="5" spans="1:3" x14ac:dyDescent="0.2">
      <c r="A5" s="101" t="s">
        <v>539</v>
      </c>
      <c r="B5" s="71"/>
      <c r="C5" s="94">
        <v>13779794.1</v>
      </c>
    </row>
    <row r="6" spans="1:3" x14ac:dyDescent="0.2">
      <c r="A6" s="95"/>
      <c r="B6" s="74"/>
      <c r="C6" s="96"/>
    </row>
    <row r="7" spans="1:3" x14ac:dyDescent="0.2">
      <c r="A7" s="84" t="s">
        <v>540</v>
      </c>
      <c r="B7" s="97"/>
      <c r="C7" s="76">
        <f>SUM(C8:C28)</f>
        <v>4124450.12</v>
      </c>
    </row>
    <row r="8" spans="1:3" x14ac:dyDescent="0.2">
      <c r="A8" s="102">
        <v>2.1</v>
      </c>
      <c r="B8" s="103" t="s">
        <v>344</v>
      </c>
      <c r="C8" s="157">
        <v>0</v>
      </c>
    </row>
    <row r="9" spans="1:3" x14ac:dyDescent="0.2">
      <c r="A9" s="102">
        <v>2.2000000000000002</v>
      </c>
      <c r="B9" s="103" t="s">
        <v>341</v>
      </c>
      <c r="C9" s="157">
        <v>-205110.22</v>
      </c>
    </row>
    <row r="10" spans="1:3" x14ac:dyDescent="0.2">
      <c r="A10" s="111">
        <v>2.2999999999999998</v>
      </c>
      <c r="B10" s="93" t="s">
        <v>130</v>
      </c>
      <c r="C10" s="157">
        <v>63512.06</v>
      </c>
    </row>
    <row r="11" spans="1:3" x14ac:dyDescent="0.2">
      <c r="A11" s="111">
        <v>2.4</v>
      </c>
      <c r="B11" s="93" t="s">
        <v>131</v>
      </c>
      <c r="C11" s="157">
        <v>0</v>
      </c>
    </row>
    <row r="12" spans="1:3" x14ac:dyDescent="0.2">
      <c r="A12" s="111">
        <v>2.5</v>
      </c>
      <c r="B12" s="93" t="s">
        <v>132</v>
      </c>
      <c r="C12" s="157">
        <v>0</v>
      </c>
    </row>
    <row r="13" spans="1:3" x14ac:dyDescent="0.2">
      <c r="A13" s="111">
        <v>2.6</v>
      </c>
      <c r="B13" s="93" t="s">
        <v>133</v>
      </c>
      <c r="C13" s="157">
        <v>0</v>
      </c>
    </row>
    <row r="14" spans="1:3" x14ac:dyDescent="0.2">
      <c r="A14" s="111">
        <v>2.7</v>
      </c>
      <c r="B14" s="93" t="s">
        <v>134</v>
      </c>
      <c r="C14" s="157">
        <v>0</v>
      </c>
    </row>
    <row r="15" spans="1:3" x14ac:dyDescent="0.2">
      <c r="A15" s="111">
        <v>2.8</v>
      </c>
      <c r="B15" s="93" t="s">
        <v>135</v>
      </c>
      <c r="C15" s="157">
        <v>8448.2800000000007</v>
      </c>
    </row>
    <row r="16" spans="1:3" x14ac:dyDescent="0.2">
      <c r="A16" s="111">
        <v>2.9</v>
      </c>
      <c r="B16" s="93" t="s">
        <v>137</v>
      </c>
      <c r="C16" s="157">
        <v>0</v>
      </c>
    </row>
    <row r="17" spans="1:3" x14ac:dyDescent="0.2">
      <c r="A17" s="111" t="s">
        <v>541</v>
      </c>
      <c r="B17" s="93" t="s">
        <v>542</v>
      </c>
      <c r="C17" s="157">
        <v>0</v>
      </c>
    </row>
    <row r="18" spans="1:3" x14ac:dyDescent="0.2">
      <c r="A18" s="111" t="s">
        <v>543</v>
      </c>
      <c r="B18" s="93" t="s">
        <v>141</v>
      </c>
      <c r="C18" s="157">
        <v>0</v>
      </c>
    </row>
    <row r="19" spans="1:3" x14ac:dyDescent="0.2">
      <c r="A19" s="111" t="s">
        <v>544</v>
      </c>
      <c r="B19" s="93" t="s">
        <v>545</v>
      </c>
      <c r="C19" s="157">
        <v>4257600</v>
      </c>
    </row>
    <row r="20" spans="1:3" x14ac:dyDescent="0.2">
      <c r="A20" s="111" t="s">
        <v>546</v>
      </c>
      <c r="B20" s="93" t="s">
        <v>547</v>
      </c>
      <c r="C20" s="157">
        <v>0</v>
      </c>
    </row>
    <row r="21" spans="1:3" x14ac:dyDescent="0.2">
      <c r="A21" s="111" t="s">
        <v>548</v>
      </c>
      <c r="B21" s="93" t="s">
        <v>549</v>
      </c>
      <c r="C21" s="157">
        <v>0</v>
      </c>
    </row>
    <row r="22" spans="1:3" x14ac:dyDescent="0.2">
      <c r="A22" s="111" t="s">
        <v>550</v>
      </c>
      <c r="B22" s="93" t="s">
        <v>551</v>
      </c>
      <c r="C22" s="157">
        <v>0</v>
      </c>
    </row>
    <row r="23" spans="1:3" x14ac:dyDescent="0.2">
      <c r="A23" s="111" t="s">
        <v>552</v>
      </c>
      <c r="B23" s="93" t="s">
        <v>553</v>
      </c>
      <c r="C23" s="157">
        <v>0</v>
      </c>
    </row>
    <row r="24" spans="1:3" x14ac:dyDescent="0.2">
      <c r="A24" s="111" t="s">
        <v>554</v>
      </c>
      <c r="B24" s="93" t="s">
        <v>555</v>
      </c>
      <c r="C24" s="157">
        <v>0</v>
      </c>
    </row>
    <row r="25" spans="1:3" x14ac:dyDescent="0.2">
      <c r="A25" s="111" t="s">
        <v>556</v>
      </c>
      <c r="B25" s="93" t="s">
        <v>557</v>
      </c>
      <c r="C25" s="157">
        <v>0</v>
      </c>
    </row>
    <row r="26" spans="1:3" x14ac:dyDescent="0.2">
      <c r="A26" s="111" t="s">
        <v>558</v>
      </c>
      <c r="B26" s="93" t="s">
        <v>559</v>
      </c>
      <c r="C26" s="157">
        <v>0</v>
      </c>
    </row>
    <row r="27" spans="1:3" x14ac:dyDescent="0.2">
      <c r="A27" s="111" t="s">
        <v>560</v>
      </c>
      <c r="B27" s="93" t="s">
        <v>561</v>
      </c>
      <c r="C27" s="157">
        <v>0</v>
      </c>
    </row>
    <row r="28" spans="1:3" x14ac:dyDescent="0.2">
      <c r="A28" s="111" t="s">
        <v>562</v>
      </c>
      <c r="B28" s="103" t="s">
        <v>563</v>
      </c>
      <c r="C28" s="157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564</v>
      </c>
      <c r="B30" s="108"/>
      <c r="C30" s="109">
        <f>SUM(C31:C35)</f>
        <v>0</v>
      </c>
    </row>
    <row r="31" spans="1:3" x14ac:dyDescent="0.2">
      <c r="A31" s="111" t="s">
        <v>565</v>
      </c>
      <c r="B31" s="93" t="s">
        <v>414</v>
      </c>
      <c r="C31" s="104">
        <v>0</v>
      </c>
    </row>
    <row r="32" spans="1:3" x14ac:dyDescent="0.2">
      <c r="A32" s="111" t="s">
        <v>566</v>
      </c>
      <c r="B32" s="93" t="s">
        <v>423</v>
      </c>
      <c r="C32" s="104">
        <v>0</v>
      </c>
    </row>
    <row r="33" spans="1:3" x14ac:dyDescent="0.2">
      <c r="A33" s="111" t="s">
        <v>567</v>
      </c>
      <c r="B33" s="93" t="s">
        <v>426</v>
      </c>
      <c r="C33" s="104">
        <v>0</v>
      </c>
    </row>
    <row r="34" spans="1:3" x14ac:dyDescent="0.2">
      <c r="A34" s="111" t="s">
        <v>568</v>
      </c>
      <c r="B34" s="93" t="s">
        <v>432</v>
      </c>
      <c r="C34" s="104">
        <v>0</v>
      </c>
    </row>
    <row r="35" spans="1:3" x14ac:dyDescent="0.2">
      <c r="A35" s="111" t="s">
        <v>569</v>
      </c>
      <c r="B35" s="103" t="s">
        <v>570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646</v>
      </c>
      <c r="B37" s="71"/>
      <c r="C37" s="72">
        <f>C5-C7+C30</f>
        <v>9655343.9800000004</v>
      </c>
    </row>
    <row r="39" spans="1:3" x14ac:dyDescent="0.2">
      <c r="B39" s="172" t="s">
        <v>64</v>
      </c>
      <c r="C39" s="172"/>
    </row>
    <row r="40" spans="1:3" x14ac:dyDescent="0.2">
      <c r="B40" s="172"/>
      <c r="C40" s="172"/>
    </row>
  </sheetData>
  <mergeCells count="5">
    <mergeCell ref="A1:C1"/>
    <mergeCell ref="A2:C2"/>
    <mergeCell ref="A3:C3"/>
    <mergeCell ref="A4:C4"/>
    <mergeCell ref="B39:C4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tabSelected="1" workbookViewId="0">
      <selection activeCell="B7" sqref="B7"/>
    </sheetView>
  </sheetViews>
  <sheetFormatPr baseColWidth="10" defaultColWidth="9.140625" defaultRowHeight="11.25" x14ac:dyDescent="0.2"/>
  <cols>
    <col min="1" max="1" width="7.7109375" style="47" customWidth="1"/>
    <col min="2" max="2" width="66.7109375" style="47" customWidth="1"/>
    <col min="3" max="6" width="12.7109375" style="47" customWidth="1"/>
    <col min="7" max="10" width="10.7109375" style="47" customWidth="1"/>
    <col min="11" max="16384" width="9.140625" style="47"/>
  </cols>
  <sheetData>
    <row r="1" spans="1:10" ht="18.95" customHeight="1" x14ac:dyDescent="0.2">
      <c r="A1" s="162" t="str">
        <f>'Notas a los Edos Financieros'!A1</f>
        <v>SISTEMA MUNICIPAL DE AGUA POTABLE Y ALCANTARILLADO DE MOROLEON</v>
      </c>
      <c r="B1" s="179"/>
      <c r="C1" s="179"/>
      <c r="D1" s="179"/>
      <c r="E1" s="179"/>
      <c r="F1" s="179"/>
      <c r="G1" s="45" t="s">
        <v>0</v>
      </c>
      <c r="H1" s="46">
        <f>'Notas a los Edos Financieros'!D1</f>
        <v>2023</v>
      </c>
    </row>
    <row r="2" spans="1:10" ht="18.95" customHeight="1" x14ac:dyDescent="0.2">
      <c r="A2" s="162" t="s">
        <v>571</v>
      </c>
      <c r="B2" s="179"/>
      <c r="C2" s="179"/>
      <c r="D2" s="179"/>
      <c r="E2" s="179"/>
      <c r="F2" s="179"/>
      <c r="G2" s="45" t="s">
        <v>3</v>
      </c>
      <c r="H2" s="46" t="str">
        <f>'Notas a los Edos Financieros'!D2</f>
        <v>Trimestral</v>
      </c>
    </row>
    <row r="3" spans="1:10" ht="18.95" customHeight="1" x14ac:dyDescent="0.2">
      <c r="A3" s="162" t="str">
        <f>'Notas a los Edos Financieros'!A3</f>
        <v>Correspondiente del 01 DE ENERO al 31 DE MARZO DE 2023</v>
      </c>
      <c r="B3" s="179"/>
      <c r="C3" s="179"/>
      <c r="D3" s="179"/>
      <c r="E3" s="179"/>
      <c r="F3" s="179"/>
      <c r="G3" s="45" t="s">
        <v>4</v>
      </c>
      <c r="H3" s="46">
        <f>'Notas a los Edos Financieros'!D3</f>
        <v>1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572</v>
      </c>
      <c r="C7" s="125" t="s">
        <v>573</v>
      </c>
      <c r="D7" s="125" t="s">
        <v>574</v>
      </c>
      <c r="E7" s="125" t="s">
        <v>575</v>
      </c>
      <c r="F7" s="125" t="s">
        <v>576</v>
      </c>
      <c r="G7" s="125" t="s">
        <v>577</v>
      </c>
      <c r="H7" s="125" t="s">
        <v>578</v>
      </c>
      <c r="I7" s="125" t="s">
        <v>579</v>
      </c>
      <c r="J7" s="125" t="s">
        <v>580</v>
      </c>
    </row>
    <row r="8" spans="1:10" s="59" customFormat="1" x14ac:dyDescent="0.2">
      <c r="A8" s="58">
        <v>7000</v>
      </c>
      <c r="B8" s="59" t="s">
        <v>581</v>
      </c>
    </row>
    <row r="9" spans="1:10" x14ac:dyDescent="0.2">
      <c r="A9" s="47">
        <v>7110</v>
      </c>
      <c r="B9" s="47" t="s">
        <v>577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582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583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584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585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586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587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588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589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590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591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592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593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594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595</v>
      </c>
      <c r="C23" s="52">
        <v>3470728.12</v>
      </c>
      <c r="D23" s="52">
        <v>277492.64</v>
      </c>
      <c r="E23" s="52">
        <v>0</v>
      </c>
      <c r="F23" s="52">
        <f t="shared" ref="F23:F24" si="0">C23+D23+E23</f>
        <v>3748220.7600000002</v>
      </c>
    </row>
    <row r="24" spans="1:6" x14ac:dyDescent="0.2">
      <c r="A24" s="47">
        <v>7340</v>
      </c>
      <c r="B24" s="47" t="s">
        <v>596</v>
      </c>
      <c r="C24" s="52">
        <v>-3470728.12</v>
      </c>
      <c r="D24" s="52">
        <v>0</v>
      </c>
      <c r="E24" s="52">
        <v>-277492.64</v>
      </c>
      <c r="F24" s="52">
        <f t="shared" si="0"/>
        <v>-3748220.7600000002</v>
      </c>
    </row>
    <row r="25" spans="1:6" x14ac:dyDescent="0.2">
      <c r="A25" s="47">
        <v>7350</v>
      </c>
      <c r="B25" s="47" t="s">
        <v>597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598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599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600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601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602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603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604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605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606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607</v>
      </c>
    </row>
    <row r="36" spans="1:6" x14ac:dyDescent="0.2">
      <c r="A36" s="47">
        <v>8110</v>
      </c>
      <c r="B36" s="47" t="s">
        <v>608</v>
      </c>
      <c r="C36" s="52">
        <v>0</v>
      </c>
      <c r="D36" s="52">
        <v>56571101</v>
      </c>
      <c r="E36" s="52">
        <v>0</v>
      </c>
      <c r="F36" s="52">
        <f t="shared" ref="F36:F47" si="1">C36+D36+E36</f>
        <v>56571101</v>
      </c>
    </row>
    <row r="37" spans="1:6" x14ac:dyDescent="0.2">
      <c r="A37" s="47">
        <v>8120</v>
      </c>
      <c r="B37" s="47" t="s">
        <v>609</v>
      </c>
      <c r="C37" s="52">
        <v>0</v>
      </c>
      <c r="D37" s="52">
        <v>41831249.579999998</v>
      </c>
      <c r="E37" s="52">
        <v>-37206384.560000002</v>
      </c>
      <c r="F37" s="52">
        <f t="shared" si="1"/>
        <v>4624865.0199999958</v>
      </c>
    </row>
    <row r="38" spans="1:6" x14ac:dyDescent="0.2">
      <c r="A38" s="47">
        <v>8130</v>
      </c>
      <c r="B38" s="47" t="s">
        <v>610</v>
      </c>
      <c r="C38" s="52">
        <v>0</v>
      </c>
      <c r="D38" s="52">
        <v>-20494750</v>
      </c>
      <c r="E38" s="52">
        <v>-24868003</v>
      </c>
      <c r="F38" s="52">
        <f t="shared" si="1"/>
        <v>-45362753</v>
      </c>
    </row>
    <row r="39" spans="1:6" x14ac:dyDescent="0.2">
      <c r="A39" s="47">
        <v>8140</v>
      </c>
      <c r="B39" s="47" t="s">
        <v>611</v>
      </c>
      <c r="C39" s="52">
        <v>0</v>
      </c>
      <c r="D39" s="52">
        <v>14561146.960000001</v>
      </c>
      <c r="E39" s="52">
        <v>-14561146.960000001</v>
      </c>
      <c r="F39" s="52">
        <f t="shared" si="1"/>
        <v>0</v>
      </c>
    </row>
    <row r="40" spans="1:6" x14ac:dyDescent="0.2">
      <c r="A40" s="47">
        <v>8150</v>
      </c>
      <c r="B40" s="47" t="s">
        <v>612</v>
      </c>
      <c r="C40" s="52">
        <v>0</v>
      </c>
      <c r="D40" s="52">
        <v>-2999535.65</v>
      </c>
      <c r="E40" s="52">
        <v>-12833677.369999999</v>
      </c>
      <c r="F40" s="52">
        <f t="shared" si="1"/>
        <v>-15833213.02</v>
      </c>
    </row>
    <row r="41" spans="1:6" x14ac:dyDescent="0.2">
      <c r="A41" s="47">
        <v>8210</v>
      </c>
      <c r="B41" s="47" t="s">
        <v>613</v>
      </c>
      <c r="C41" s="52">
        <v>0</v>
      </c>
      <c r="D41" s="52">
        <v>56571101</v>
      </c>
      <c r="E41" s="52">
        <v>-113142202</v>
      </c>
      <c r="F41" s="52">
        <f t="shared" si="1"/>
        <v>-56571101</v>
      </c>
    </row>
    <row r="42" spans="1:6" x14ac:dyDescent="0.2">
      <c r="A42" s="47">
        <v>8220</v>
      </c>
      <c r="B42" s="47" t="s">
        <v>614</v>
      </c>
      <c r="C42" s="52">
        <v>0</v>
      </c>
      <c r="D42" s="52">
        <v>145138431.86000001</v>
      </c>
      <c r="E42" s="52">
        <v>-81370790.540000007</v>
      </c>
      <c r="F42" s="52">
        <f t="shared" si="1"/>
        <v>63767641.320000008</v>
      </c>
    </row>
    <row r="43" spans="1:6" x14ac:dyDescent="0.2">
      <c r="A43" s="47">
        <v>8230</v>
      </c>
      <c r="B43" s="47" t="s">
        <v>615</v>
      </c>
      <c r="C43" s="52">
        <v>0</v>
      </c>
      <c r="D43" s="52">
        <v>0</v>
      </c>
      <c r="E43" s="52">
        <v>-29241256</v>
      </c>
      <c r="F43" s="52">
        <f t="shared" si="1"/>
        <v>-29241256</v>
      </c>
    </row>
    <row r="44" spans="1:6" x14ac:dyDescent="0.2">
      <c r="A44" s="47">
        <v>8240</v>
      </c>
      <c r="B44" s="47" t="s">
        <v>616</v>
      </c>
      <c r="C44" s="52">
        <v>0</v>
      </c>
      <c r="D44" s="52">
        <v>11019895.439999999</v>
      </c>
      <c r="E44" s="52">
        <v>-2754973.86</v>
      </c>
      <c r="F44" s="52">
        <f t="shared" si="1"/>
        <v>8264921.5800000001</v>
      </c>
    </row>
    <row r="45" spans="1:6" x14ac:dyDescent="0.2">
      <c r="A45" s="47">
        <v>8250</v>
      </c>
      <c r="B45" s="47" t="s">
        <v>617</v>
      </c>
      <c r="C45" s="52">
        <v>0</v>
      </c>
      <c r="D45" s="52">
        <v>9559487.5999999996</v>
      </c>
      <c r="E45" s="52">
        <v>-9559487.5999999996</v>
      </c>
      <c r="F45" s="52">
        <f t="shared" si="1"/>
        <v>0</v>
      </c>
    </row>
    <row r="46" spans="1:6" x14ac:dyDescent="0.2">
      <c r="A46" s="47">
        <v>8260</v>
      </c>
      <c r="B46" s="47" t="s">
        <v>618</v>
      </c>
      <c r="C46" s="52">
        <v>0</v>
      </c>
      <c r="D46" s="52">
        <v>6031195.7300000004</v>
      </c>
      <c r="E46" s="52">
        <v>-5601181.9299999997</v>
      </c>
      <c r="F46" s="52">
        <f t="shared" si="1"/>
        <v>430013.80000000075</v>
      </c>
    </row>
    <row r="47" spans="1:6" x14ac:dyDescent="0.2">
      <c r="A47" s="47">
        <v>8270</v>
      </c>
      <c r="B47" s="47" t="s">
        <v>619</v>
      </c>
      <c r="C47" s="52">
        <v>0</v>
      </c>
      <c r="D47" s="52">
        <v>9821132.9399999995</v>
      </c>
      <c r="E47" s="52">
        <v>3528647.36</v>
      </c>
      <c r="F47" s="52">
        <f t="shared" si="1"/>
        <v>13349780.299999999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620</v>
      </c>
    </row>
    <row r="3" spans="1:8" x14ac:dyDescent="0.2">
      <c r="A3" s="1"/>
    </row>
    <row r="4" spans="1:8" s="6" customFormat="1" x14ac:dyDescent="0.2">
      <c r="A4" s="5" t="s">
        <v>621</v>
      </c>
    </row>
    <row r="5" spans="1:8" s="6" customFormat="1" ht="39.950000000000003" customHeight="1" x14ac:dyDescent="0.2">
      <c r="A5" s="180" t="s">
        <v>622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623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581</v>
      </c>
      <c r="B9" s="8"/>
      <c r="C9" s="8"/>
      <c r="D9" s="8"/>
    </row>
    <row r="10" spans="1:8" s="6" customFormat="1" ht="26.1" customHeight="1" x14ac:dyDescent="0.2">
      <c r="A10" s="117" t="s">
        <v>624</v>
      </c>
      <c r="B10" s="181" t="s">
        <v>625</v>
      </c>
      <c r="C10" s="181"/>
      <c r="D10" s="181"/>
      <c r="E10" s="181"/>
    </row>
    <row r="11" spans="1:8" s="6" customFormat="1" ht="12.95" customHeight="1" x14ac:dyDescent="0.2">
      <c r="A11" s="118" t="s">
        <v>626</v>
      </c>
      <c r="B11" s="9" t="s">
        <v>627</v>
      </c>
      <c r="C11" s="9"/>
      <c r="D11" s="9"/>
      <c r="E11" s="9"/>
    </row>
    <row r="12" spans="1:8" s="6" customFormat="1" ht="26.1" customHeight="1" x14ac:dyDescent="0.2">
      <c r="A12" s="118" t="s">
        <v>628</v>
      </c>
      <c r="B12" s="181" t="s">
        <v>629</v>
      </c>
      <c r="C12" s="181"/>
      <c r="D12" s="181"/>
      <c r="E12" s="181"/>
    </row>
    <row r="13" spans="1:8" s="6" customFormat="1" ht="26.1" customHeight="1" x14ac:dyDescent="0.2">
      <c r="A13" s="118" t="s">
        <v>630</v>
      </c>
      <c r="B13" s="181" t="s">
        <v>631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632</v>
      </c>
      <c r="B15" s="9" t="s">
        <v>633</v>
      </c>
    </row>
    <row r="16" spans="1:8" s="6" customFormat="1" ht="12.95" customHeight="1" x14ac:dyDescent="0.2">
      <c r="A16" s="118" t="s">
        <v>634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607</v>
      </c>
    </row>
    <row r="19" spans="1:4" s="6" customFormat="1" ht="12.95" customHeight="1" x14ac:dyDescent="0.2">
      <c r="A19" s="119" t="s">
        <v>635</v>
      </c>
    </row>
    <row r="20" spans="1:4" s="6" customFormat="1" ht="12.95" customHeight="1" x14ac:dyDescent="0.2">
      <c r="A20" s="119" t="s">
        <v>636</v>
      </c>
    </row>
    <row r="21" spans="1:4" s="6" customFormat="1" x14ac:dyDescent="0.2">
      <c r="A21" s="8"/>
    </row>
    <row r="22" spans="1:4" s="6" customFormat="1" x14ac:dyDescent="0.2">
      <c r="A22" s="8" t="s">
        <v>637</v>
      </c>
      <c r="B22" s="8"/>
      <c r="C22" s="8"/>
      <c r="D22" s="8"/>
    </row>
    <row r="23" spans="1:4" s="6" customFormat="1" x14ac:dyDescent="0.2">
      <c r="A23" s="8" t="s">
        <v>638</v>
      </c>
      <c r="B23" s="8"/>
      <c r="C23" s="8"/>
      <c r="D23" s="8"/>
    </row>
    <row r="24" spans="1:4" s="6" customFormat="1" x14ac:dyDescent="0.2">
      <c r="A24" s="8" t="s">
        <v>639</v>
      </c>
      <c r="B24" s="8"/>
      <c r="C24" s="8"/>
      <c r="D24" s="8"/>
    </row>
    <row r="25" spans="1:4" s="6" customFormat="1" x14ac:dyDescent="0.2">
      <c r="A25" s="8" t="s">
        <v>640</v>
      </c>
      <c r="B25" s="8"/>
      <c r="C25" s="8"/>
      <c r="D25" s="8"/>
    </row>
    <row r="26" spans="1:4" s="6" customFormat="1" x14ac:dyDescent="0.2">
      <c r="A26" s="8" t="s">
        <v>641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642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643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topLeftCell="B1" zoomScaleNormal="100" workbookViewId="0">
      <selection activeCell="C110" sqref="C110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9" t="str">
        <f>'Notas a los Edos Financieros'!A1</f>
        <v>SISTEMA MUNICIPAL DE AGUA POTABLE Y ALCANTARILLADO DE MOROLEON</v>
      </c>
      <c r="B1" s="160"/>
      <c r="C1" s="160"/>
      <c r="D1" s="160"/>
      <c r="E1" s="160"/>
      <c r="F1" s="160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59" t="s">
        <v>65</v>
      </c>
      <c r="B2" s="160"/>
      <c r="C2" s="160"/>
      <c r="D2" s="160"/>
      <c r="E2" s="160"/>
      <c r="F2" s="160"/>
      <c r="G2" s="34" t="s">
        <v>3</v>
      </c>
      <c r="H2" s="43" t="str">
        <f>'Notas a los Edos Financieros'!D2</f>
        <v>Trimestral</v>
      </c>
    </row>
    <row r="3" spans="1:8" s="35" customFormat="1" ht="18.95" customHeight="1" x14ac:dyDescent="0.25">
      <c r="A3" s="159" t="str">
        <f>'Notas a los Edos Financieros'!A3</f>
        <v>Correspondiente del 01 DE ENERO al 31 DE MARZO DE 2023</v>
      </c>
      <c r="B3" s="160"/>
      <c r="C3" s="160"/>
      <c r="D3" s="160"/>
      <c r="E3" s="160"/>
      <c r="F3" s="160"/>
      <c r="G3" s="34" t="s">
        <v>4</v>
      </c>
      <c r="H3" s="43">
        <f>'Notas a los Edos Financieros'!D3</f>
        <v>1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23461448.52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7636659.6100000003</v>
      </c>
      <c r="D15" s="42">
        <v>7629952.21</v>
      </c>
      <c r="E15" s="42">
        <v>6561448.8499999996</v>
      </c>
      <c r="F15" s="42">
        <v>5523811.0599999996</v>
      </c>
      <c r="G15" s="42">
        <v>5542376.0999999996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100010</v>
      </c>
      <c r="D21" s="42">
        <v>100010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72810.61</v>
      </c>
      <c r="D23" s="42">
        <v>72810.61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f>+C42</f>
        <v>3644203.19</v>
      </c>
    </row>
    <row r="42" spans="1:8" x14ac:dyDescent="0.2">
      <c r="A42" s="40">
        <v>1151</v>
      </c>
      <c r="B42" s="38" t="s">
        <v>111</v>
      </c>
      <c r="C42" s="42">
        <v>3644203.19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SUM(C55:C61)</f>
        <v>146667654.23000002</v>
      </c>
      <c r="D54" s="42">
        <f>SUM(D55:D61)</f>
        <v>0</v>
      </c>
      <c r="E54" s="42">
        <f>SUM(E55:E61)</f>
        <v>8048953.8200000003</v>
      </c>
    </row>
    <row r="55" spans="1:8" x14ac:dyDescent="0.2">
      <c r="A55" s="40">
        <v>1231</v>
      </c>
      <c r="B55" s="38" t="s">
        <v>122</v>
      </c>
      <c r="C55" s="42">
        <v>2970811.88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9833055.7400000002</v>
      </c>
      <c r="D57" s="42">
        <v>0</v>
      </c>
      <c r="E57" s="42">
        <v>3499592.57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4257600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18680729.66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110925456.95</v>
      </c>
      <c r="D61" s="42">
        <v>0</v>
      </c>
      <c r="E61" s="42">
        <v>4549361.25</v>
      </c>
    </row>
    <row r="62" spans="1:8" x14ac:dyDescent="0.2">
      <c r="A62" s="40">
        <v>1240</v>
      </c>
      <c r="B62" s="38" t="s">
        <v>129</v>
      </c>
      <c r="C62" s="42">
        <f>SUM(C63:C70)</f>
        <v>17356416.460000001</v>
      </c>
      <c r="D62" s="42">
        <f t="shared" ref="D62:E62" si="0">SUM(D63:D70)</f>
        <v>0</v>
      </c>
      <c r="E62" s="42">
        <f t="shared" si="0"/>
        <v>9616612.209999999</v>
      </c>
    </row>
    <row r="63" spans="1:8" x14ac:dyDescent="0.2">
      <c r="A63" s="40">
        <v>1241</v>
      </c>
      <c r="B63" s="38" t="s">
        <v>130</v>
      </c>
      <c r="C63" s="42">
        <v>3553478.36</v>
      </c>
      <c r="D63" s="42">
        <v>0</v>
      </c>
      <c r="E63" s="42">
        <f>269505.79+2070478+92150.98</f>
        <v>2432134.77</v>
      </c>
    </row>
    <row r="64" spans="1:8" x14ac:dyDescent="0.2">
      <c r="A64" s="40">
        <v>1242</v>
      </c>
      <c r="B64" s="38" t="s">
        <v>131</v>
      </c>
      <c r="C64" s="42">
        <v>26851.07</v>
      </c>
      <c r="D64" s="42">
        <v>0</v>
      </c>
      <c r="E64" s="42">
        <v>10136.950000000001</v>
      </c>
    </row>
    <row r="65" spans="1:8" x14ac:dyDescent="0.2">
      <c r="A65" s="40">
        <v>1243</v>
      </c>
      <c r="B65" s="38" t="s">
        <v>132</v>
      </c>
      <c r="C65" s="42">
        <v>26985.95</v>
      </c>
      <c r="D65" s="42">
        <v>0</v>
      </c>
      <c r="E65" s="42">
        <v>25653.95</v>
      </c>
    </row>
    <row r="66" spans="1:8" x14ac:dyDescent="0.2">
      <c r="A66" s="40">
        <v>1244</v>
      </c>
      <c r="B66" s="38" t="s">
        <v>133</v>
      </c>
      <c r="C66" s="42">
        <v>10983728.640000001</v>
      </c>
      <c r="D66" s="42">
        <v>0</v>
      </c>
      <c r="E66" s="42">
        <f>6038374.82+185527.76</f>
        <v>6223902.5800000001</v>
      </c>
    </row>
    <row r="67" spans="1:8" x14ac:dyDescent="0.2">
      <c r="A67" s="40">
        <v>1245</v>
      </c>
      <c r="B67" s="38" t="s">
        <v>134</v>
      </c>
      <c r="C67" s="42">
        <v>50008.44</v>
      </c>
      <c r="D67" s="42">
        <v>0</v>
      </c>
      <c r="E67" s="42">
        <v>22676.2</v>
      </c>
    </row>
    <row r="68" spans="1:8" x14ac:dyDescent="0.2">
      <c r="A68" s="40">
        <v>1246</v>
      </c>
      <c r="B68" s="38" t="s">
        <v>135</v>
      </c>
      <c r="C68" s="42">
        <v>2715364</v>
      </c>
      <c r="D68" s="42">
        <v>0</v>
      </c>
      <c r="E68" s="42">
        <f>742332.95+30683.64+20338.86+89148.52+1808.03+17795.76</f>
        <v>902107.76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f>SUM(C75:C79)</f>
        <v>3719503.5700000003</v>
      </c>
      <c r="D74" s="42">
        <f>SUM(D75:D79)</f>
        <v>0</v>
      </c>
      <c r="E74" s="42">
        <f>SUM(E75:E79)</f>
        <v>606915.12000000011</v>
      </c>
    </row>
    <row r="75" spans="1:8" x14ac:dyDescent="0.2">
      <c r="A75" s="40">
        <v>1251</v>
      </c>
      <c r="B75" s="38" t="s">
        <v>142</v>
      </c>
      <c r="C75" s="42">
        <v>172255.6</v>
      </c>
      <c r="D75" s="42">
        <v>0</v>
      </c>
      <c r="E75" s="42">
        <v>88830.31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1732500</v>
      </c>
      <c r="D77" s="42">
        <v>0</v>
      </c>
      <c r="E77" s="42">
        <v>173250</v>
      </c>
    </row>
    <row r="78" spans="1:8" x14ac:dyDescent="0.2">
      <c r="A78" s="40">
        <v>1254</v>
      </c>
      <c r="B78" s="38" t="s">
        <v>145</v>
      </c>
      <c r="C78" s="42">
        <v>958190.39</v>
      </c>
      <c r="D78" s="42">
        <v>0</v>
      </c>
      <c r="E78" s="42">
        <v>267098.23999999999</v>
      </c>
    </row>
    <row r="79" spans="1:8" x14ac:dyDescent="0.2">
      <c r="A79" s="40">
        <v>1259</v>
      </c>
      <c r="B79" s="38" t="s">
        <v>146</v>
      </c>
      <c r="C79" s="42">
        <v>856557.58</v>
      </c>
      <c r="D79" s="42">
        <v>0</v>
      </c>
      <c r="E79" s="42">
        <v>77736.570000000007</v>
      </c>
    </row>
    <row r="80" spans="1:8" x14ac:dyDescent="0.2">
      <c r="A80" s="40">
        <v>1270</v>
      </c>
      <c r="B80" s="38" t="s">
        <v>147</v>
      </c>
      <c r="C80" s="42">
        <f>SUM(C81:C86)</f>
        <v>2213537.7200000002</v>
      </c>
      <c r="D80" s="42">
        <f>SUM(D81:D86)</f>
        <v>0</v>
      </c>
      <c r="E80" s="42">
        <f>SUM(E81:E86)</f>
        <v>0</v>
      </c>
    </row>
    <row r="81" spans="1:8" x14ac:dyDescent="0.2">
      <c r="A81" s="40">
        <v>1271</v>
      </c>
      <c r="B81" s="38" t="s">
        <v>148</v>
      </c>
      <c r="C81" s="42">
        <v>2213537.7200000002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SUM(C104:C112)</f>
        <v>1357258.3900000001</v>
      </c>
      <c r="D103" s="42">
        <f>SUM(D104:D112)</f>
        <v>1357258.3900000001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f>C104</f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289108</v>
      </c>
      <c r="D105" s="42">
        <f t="shared" ref="D105:D112" si="1">C105</f>
        <v>289108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241818.86</v>
      </c>
      <c r="D106" s="42">
        <f t="shared" si="1"/>
        <v>241818.86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f t="shared" si="1"/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f t="shared" si="1"/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f t="shared" si="1"/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826331.53</v>
      </c>
      <c r="D110" s="42">
        <f t="shared" si="1"/>
        <v>826331.53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f t="shared" si="1"/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f t="shared" si="1"/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f>SUM(C114:C116)</f>
        <v>0</v>
      </c>
      <c r="D113" s="42">
        <f t="shared" ref="D113" si="2">SUM(D114:D116)</f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f>C114</f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f t="shared" ref="D115:D116" si="3">C115</f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f t="shared" si="3"/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1811023622047245" right="0.11811023622047245" top="0.74803149606299213" bottom="0.74803149606299213" header="0.31496062992125984" footer="0.31496062992125984"/>
  <pageSetup scale="65" orientation="landscape" r:id="rId1"/>
  <headerFooter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C185" sqref="C185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1" t="str">
        <f>ESF!A1</f>
        <v>SISTEMA MUNICIPAL DE AGUA POTABLE Y ALCANTARILLADO DE MOROLEON</v>
      </c>
      <c r="B1" s="161"/>
      <c r="C1" s="161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1" t="s">
        <v>251</v>
      </c>
      <c r="B2" s="161"/>
      <c r="C2" s="161"/>
      <c r="D2" s="34" t="s">
        <v>3</v>
      </c>
      <c r="E2" s="43" t="str">
        <f>'Notas a los Edos Financieros'!D2</f>
        <v>Trimestral</v>
      </c>
    </row>
    <row r="3" spans="1:5" s="35" customFormat="1" ht="18.95" customHeight="1" x14ac:dyDescent="0.25">
      <c r="A3" s="161" t="str">
        <f>ESF!A3</f>
        <v>Correspondiente del 01 DE ENERO al 31 DE MARZO DE 2023</v>
      </c>
      <c r="B3" s="161"/>
      <c r="C3" s="161"/>
      <c r="D3" s="34" t="s">
        <v>4</v>
      </c>
      <c r="E3" s="43">
        <f>'Notas a los Edos Financieros'!D3</f>
        <v>1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f>SUM(C9+C19+C25+C28+C34+C37+C46)</f>
        <v>15804577.18</v>
      </c>
      <c r="D8" s="66"/>
      <c r="E8" s="64"/>
    </row>
    <row r="9" spans="1:5" x14ac:dyDescent="0.2">
      <c r="A9" s="65">
        <v>4110</v>
      </c>
      <c r="B9" s="66" t="s">
        <v>254</v>
      </c>
      <c r="C9" s="69">
        <f>SUM(C10:C18)</f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f>SUM(C20:C24)</f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f>SUM(C26:C27)</f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f>SUM(C29:C33)</f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f>SUM(C35:C36)</f>
        <v>967404.15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967404.15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f>SUM(C38:C45)</f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f>SUM(C47:C54)</f>
        <v>14837173.029999999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14837173.029999999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f>C74+C77+C83+C85+C87</f>
        <v>28636.12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f>SUM(C75:C76)</f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f>SUM(C78:C82)</f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f>SUM(C84)</f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f>SUM(C86)</f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f>SUM(C88:C94)</f>
        <v>28636.12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28636.12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C99+C127+C160+C170+C185+C214</f>
        <v>9655343.9800000004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f>C100+C107+C117</f>
        <v>9655343.9800000004</v>
      </c>
      <c r="D99" s="70">
        <f>C99/$C$99</f>
        <v>1</v>
      </c>
      <c r="E99" s="66"/>
    </row>
    <row r="100" spans="1:5" x14ac:dyDescent="0.2">
      <c r="A100" s="68">
        <v>5110</v>
      </c>
      <c r="B100" s="66" t="s">
        <v>334</v>
      </c>
      <c r="C100" s="69">
        <f>SUM(C101:C106)</f>
        <v>3524468.6399999997</v>
      </c>
      <c r="D100" s="70">
        <f t="shared" ref="D100:D163" si="0">C100/$C$99</f>
        <v>0.36502776569126433</v>
      </c>
      <c r="E100" s="66"/>
    </row>
    <row r="101" spans="1:5" x14ac:dyDescent="0.2">
      <c r="A101" s="68">
        <v>5111</v>
      </c>
      <c r="B101" s="66" t="s">
        <v>335</v>
      </c>
      <c r="C101" s="69">
        <v>2743728.59</v>
      </c>
      <c r="D101" s="70">
        <f t="shared" si="0"/>
        <v>0.28416684021649946</v>
      </c>
      <c r="E101" s="66"/>
    </row>
    <row r="102" spans="1:5" x14ac:dyDescent="0.2">
      <c r="A102" s="68">
        <v>5112</v>
      </c>
      <c r="B102" s="66" t="s">
        <v>336</v>
      </c>
      <c r="C102" s="69">
        <v>0</v>
      </c>
      <c r="D102" s="70">
        <f t="shared" si="0"/>
        <v>0</v>
      </c>
      <c r="E102" s="66"/>
    </row>
    <row r="103" spans="1:5" x14ac:dyDescent="0.2">
      <c r="A103" s="68">
        <v>5113</v>
      </c>
      <c r="B103" s="66" t="s">
        <v>337</v>
      </c>
      <c r="C103" s="69">
        <v>114062.09</v>
      </c>
      <c r="D103" s="70">
        <f t="shared" si="0"/>
        <v>1.1813363691264367E-2</v>
      </c>
      <c r="E103" s="66"/>
    </row>
    <row r="104" spans="1:5" x14ac:dyDescent="0.2">
      <c r="A104" s="68">
        <v>5114</v>
      </c>
      <c r="B104" s="66" t="s">
        <v>338</v>
      </c>
      <c r="C104" s="69">
        <v>530571.91</v>
      </c>
      <c r="D104" s="70">
        <f t="shared" si="0"/>
        <v>5.4951114232597235E-2</v>
      </c>
      <c r="E104" s="66"/>
    </row>
    <row r="105" spans="1:5" x14ac:dyDescent="0.2">
      <c r="A105" s="68">
        <v>5115</v>
      </c>
      <c r="B105" s="66" t="s">
        <v>339</v>
      </c>
      <c r="C105" s="69">
        <v>136106.04999999999</v>
      </c>
      <c r="D105" s="70">
        <f t="shared" si="0"/>
        <v>1.4096447550903307E-2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>
        <f t="shared" si="0"/>
        <v>0</v>
      </c>
      <c r="E106" s="66"/>
    </row>
    <row r="107" spans="1:5" x14ac:dyDescent="0.2">
      <c r="A107" s="68">
        <v>5120</v>
      </c>
      <c r="B107" s="66" t="s">
        <v>341</v>
      </c>
      <c r="C107" s="69">
        <f>SUM(C108:C116)</f>
        <v>1006994.87</v>
      </c>
      <c r="D107" s="70">
        <f t="shared" si="0"/>
        <v>0.10429404401188408</v>
      </c>
      <c r="E107" s="66"/>
    </row>
    <row r="108" spans="1:5" x14ac:dyDescent="0.2">
      <c r="A108" s="68">
        <v>5121</v>
      </c>
      <c r="B108" s="66" t="s">
        <v>342</v>
      </c>
      <c r="C108" s="69">
        <v>25794.87</v>
      </c>
      <c r="D108" s="70">
        <f t="shared" si="0"/>
        <v>2.6715640637383067E-3</v>
      </c>
      <c r="E108" s="66"/>
    </row>
    <row r="109" spans="1:5" x14ac:dyDescent="0.2">
      <c r="A109" s="68">
        <v>5122</v>
      </c>
      <c r="B109" s="66" t="s">
        <v>343</v>
      </c>
      <c r="C109" s="69">
        <v>15939.25</v>
      </c>
      <c r="D109" s="70">
        <f t="shared" si="0"/>
        <v>1.6508215588192849E-3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345</v>
      </c>
      <c r="C111" s="69">
        <v>811577.66</v>
      </c>
      <c r="D111" s="70">
        <f t="shared" si="0"/>
        <v>8.4054764043735297E-2</v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70">
        <f t="shared" si="0"/>
        <v>0</v>
      </c>
      <c r="E112" s="66"/>
    </row>
    <row r="113" spans="1:5" x14ac:dyDescent="0.2">
      <c r="A113" s="68">
        <v>5126</v>
      </c>
      <c r="B113" s="66" t="s">
        <v>347</v>
      </c>
      <c r="C113" s="69">
        <v>119686.7</v>
      </c>
      <c r="D113" s="70">
        <f t="shared" si="0"/>
        <v>1.2395902232786117E-2</v>
      </c>
      <c r="E113" s="66"/>
    </row>
    <row r="114" spans="1:5" x14ac:dyDescent="0.2">
      <c r="A114" s="68">
        <v>5127</v>
      </c>
      <c r="B114" s="66" t="s">
        <v>348</v>
      </c>
      <c r="C114" s="69">
        <v>13080</v>
      </c>
      <c r="D114" s="70">
        <f t="shared" si="0"/>
        <v>1.3546902137400597E-3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>
        <f t="shared" si="0"/>
        <v>0</v>
      </c>
      <c r="E115" s="66"/>
    </row>
    <row r="116" spans="1:5" x14ac:dyDescent="0.2">
      <c r="A116" s="68">
        <v>5129</v>
      </c>
      <c r="B116" s="66" t="s">
        <v>350</v>
      </c>
      <c r="C116" s="69">
        <v>20916.39</v>
      </c>
      <c r="D116" s="70">
        <f t="shared" si="0"/>
        <v>2.1663018990650189E-3</v>
      </c>
      <c r="E116" s="66"/>
    </row>
    <row r="117" spans="1:5" x14ac:dyDescent="0.2">
      <c r="A117" s="68">
        <v>5130</v>
      </c>
      <c r="B117" s="66" t="s">
        <v>351</v>
      </c>
      <c r="C117" s="69">
        <f>SUM(C118:C126)</f>
        <v>5123880.4700000007</v>
      </c>
      <c r="D117" s="70">
        <f t="shared" si="0"/>
        <v>0.53067819029685159</v>
      </c>
      <c r="E117" s="66"/>
    </row>
    <row r="118" spans="1:5" x14ac:dyDescent="0.2">
      <c r="A118" s="68">
        <v>5131</v>
      </c>
      <c r="B118" s="66" t="s">
        <v>352</v>
      </c>
      <c r="C118" s="69">
        <v>2588090.7599999998</v>
      </c>
      <c r="D118" s="70">
        <f t="shared" si="0"/>
        <v>0.26804749425405761</v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70">
        <f t="shared" si="0"/>
        <v>0</v>
      </c>
      <c r="E119" s="66"/>
    </row>
    <row r="120" spans="1:5" x14ac:dyDescent="0.2">
      <c r="A120" s="68">
        <v>5133</v>
      </c>
      <c r="B120" s="66" t="s">
        <v>354</v>
      </c>
      <c r="C120" s="69">
        <v>262942.95</v>
      </c>
      <c r="D120" s="70">
        <f t="shared" si="0"/>
        <v>2.7232893053283018E-2</v>
      </c>
      <c r="E120" s="66"/>
    </row>
    <row r="121" spans="1:5" x14ac:dyDescent="0.2">
      <c r="A121" s="68">
        <v>5134</v>
      </c>
      <c r="B121" s="66" t="s">
        <v>355</v>
      </c>
      <c r="C121" s="69">
        <v>15427.22</v>
      </c>
      <c r="D121" s="70">
        <f t="shared" si="0"/>
        <v>1.5977908225699483E-3</v>
      </c>
      <c r="E121" s="66"/>
    </row>
    <row r="122" spans="1:5" x14ac:dyDescent="0.2">
      <c r="A122" s="68">
        <v>5135</v>
      </c>
      <c r="B122" s="66" t="s">
        <v>356</v>
      </c>
      <c r="C122" s="69">
        <v>1032507.47</v>
      </c>
      <c r="D122" s="70">
        <f t="shared" si="0"/>
        <v>0.10693637348795935</v>
      </c>
      <c r="E122" s="66"/>
    </row>
    <row r="123" spans="1:5" x14ac:dyDescent="0.2">
      <c r="A123" s="68">
        <v>5136</v>
      </c>
      <c r="B123" s="66" t="s">
        <v>357</v>
      </c>
      <c r="C123" s="69">
        <v>10241</v>
      </c>
      <c r="D123" s="70">
        <f t="shared" si="0"/>
        <v>1.0606561528220147E-3</v>
      </c>
      <c r="E123" s="66"/>
    </row>
    <row r="124" spans="1:5" x14ac:dyDescent="0.2">
      <c r="A124" s="68">
        <v>5137</v>
      </c>
      <c r="B124" s="66" t="s">
        <v>358</v>
      </c>
      <c r="C124" s="69">
        <v>10647.41</v>
      </c>
      <c r="D124" s="70">
        <f t="shared" si="0"/>
        <v>1.1027478691649885E-3</v>
      </c>
      <c r="E124" s="66"/>
    </row>
    <row r="125" spans="1:5" x14ac:dyDescent="0.2">
      <c r="A125" s="68">
        <v>5138</v>
      </c>
      <c r="B125" s="66" t="s">
        <v>359</v>
      </c>
      <c r="C125" s="69">
        <v>19597.22</v>
      </c>
      <c r="D125" s="70">
        <f t="shared" si="0"/>
        <v>2.0296760053907475E-3</v>
      </c>
      <c r="E125" s="66"/>
    </row>
    <row r="126" spans="1:5" x14ac:dyDescent="0.2">
      <c r="A126" s="68">
        <v>5139</v>
      </c>
      <c r="B126" s="66" t="s">
        <v>360</v>
      </c>
      <c r="C126" s="69">
        <v>1184426.44</v>
      </c>
      <c r="D126" s="70">
        <f t="shared" si="0"/>
        <v>0.12267055865160383</v>
      </c>
      <c r="E126" s="66"/>
    </row>
    <row r="127" spans="1:5" x14ac:dyDescent="0.2">
      <c r="A127" s="68">
        <v>5200</v>
      </c>
      <c r="B127" s="66" t="s">
        <v>361</v>
      </c>
      <c r="C127" s="69">
        <f>C128+C131+C134+C137+C142+C146+C149+C151+C157</f>
        <v>0</v>
      </c>
      <c r="D127" s="70">
        <f t="shared" si="0"/>
        <v>0</v>
      </c>
      <c r="E127" s="66"/>
    </row>
    <row r="128" spans="1:5" x14ac:dyDescent="0.2">
      <c r="A128" s="68">
        <v>5210</v>
      </c>
      <c r="B128" s="66" t="s">
        <v>362</v>
      </c>
      <c r="C128" s="69">
        <f>SUM(C129:C130)</f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365</v>
      </c>
      <c r="C131" s="69">
        <f>SUM(C132:C133)</f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309</v>
      </c>
      <c r="C134" s="69">
        <f>SUM(C135:C136)</f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370</v>
      </c>
      <c r="C137" s="69">
        <f>SUM(C138:C141)</f>
        <v>0</v>
      </c>
      <c r="D137" s="70">
        <f t="shared" si="0"/>
        <v>0</v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>
        <f t="shared" si="0"/>
        <v>0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>
        <f t="shared" si="0"/>
        <v>0</v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>
        <f t="shared" si="0"/>
        <v>0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310</v>
      </c>
      <c r="C142" s="69">
        <f>SUM(C143:C145)</f>
        <v>0</v>
      </c>
      <c r="D142" s="70">
        <f t="shared" si="0"/>
        <v>0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>
        <f t="shared" si="0"/>
        <v>0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378</v>
      </c>
      <c r="C146" s="69">
        <f>SUM(C147:C148)</f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381</v>
      </c>
      <c r="C149" s="69">
        <f>SUM(C150)</f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383</v>
      </c>
      <c r="C151" s="69">
        <f>SUM(C152:C156)</f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389</v>
      </c>
      <c r="C157" s="69">
        <f>SUM(C158:C159)</f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392</v>
      </c>
      <c r="C160" s="69">
        <f>C161+C164+C167</f>
        <v>0</v>
      </c>
      <c r="D160" s="70">
        <f t="shared" si="0"/>
        <v>0</v>
      </c>
      <c r="E160" s="66"/>
    </row>
    <row r="161" spans="1:5" x14ac:dyDescent="0.2">
      <c r="A161" s="68">
        <v>5310</v>
      </c>
      <c r="B161" s="66" t="s">
        <v>302</v>
      </c>
      <c r="C161" s="69">
        <f>C162+C163</f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303</v>
      </c>
      <c r="C164" s="69">
        <f>SUM(C165:C166)</f>
        <v>0</v>
      </c>
      <c r="D164" s="70">
        <f t="shared" ref="D164:D203" si="1">C164/$C$99</f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304</v>
      </c>
      <c r="C167" s="69">
        <f>SUM(C168:C169)</f>
        <v>0</v>
      </c>
      <c r="D167" s="70">
        <f t="shared" si="1"/>
        <v>0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399</v>
      </c>
      <c r="C170" s="69">
        <f>C171+C174+C177+C180+C182</f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400</v>
      </c>
      <c r="C171" s="69">
        <f>SUM(C172:C173)</f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403</v>
      </c>
      <c r="C174" s="69">
        <f>SUM(C175:C176)</f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406</v>
      </c>
      <c r="C177" s="69">
        <f>SUM(C178:C179)</f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409</v>
      </c>
      <c r="C180" s="69">
        <f>SUM(C181)</f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410</v>
      </c>
      <c r="C182" s="69">
        <f>SUM(C183:C184)</f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413</v>
      </c>
      <c r="C185" s="69">
        <f>C186+C195+C198+C204</f>
        <v>0</v>
      </c>
      <c r="D185" s="70">
        <f t="shared" si="1"/>
        <v>0</v>
      </c>
      <c r="E185" s="66"/>
    </row>
    <row r="186" spans="1:5" x14ac:dyDescent="0.2">
      <c r="A186" s="68">
        <v>5510</v>
      </c>
      <c r="B186" s="66" t="s">
        <v>414</v>
      </c>
      <c r="C186" s="69">
        <f>SUM(C187:C194)</f>
        <v>0</v>
      </c>
      <c r="D186" s="70">
        <f t="shared" si="1"/>
        <v>0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>
        <f t="shared" si="1"/>
        <v>0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419</v>
      </c>
      <c r="C191" s="69">
        <v>0</v>
      </c>
      <c r="D191" s="70">
        <f t="shared" si="1"/>
        <v>0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>
        <f t="shared" si="1"/>
        <v>0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423</v>
      </c>
      <c r="C195" s="69">
        <f>SUM(C196:C197)</f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426</v>
      </c>
      <c r="C198" s="69">
        <f>SUM(C199:C203)</f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432</v>
      </c>
      <c r="C204" s="69">
        <f>SUM(C205:C213)</f>
        <v>0</v>
      </c>
      <c r="D204" s="70">
        <f t="shared" ref="D204:D216" si="2">C204/$C$99</f>
        <v>0</v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>
        <f t="shared" si="2"/>
        <v>0</v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>
        <f t="shared" si="2"/>
        <v>0</v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>
        <f t="shared" si="2"/>
        <v>0</v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>
        <f t="shared" si="2"/>
        <v>0</v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>
        <f t="shared" si="2"/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f t="shared" si="2"/>
        <v>0</v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>
        <f t="shared" si="2"/>
        <v>0</v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>
        <f t="shared" si="2"/>
        <v>0</v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>
        <f t="shared" si="2"/>
        <v>0</v>
      </c>
      <c r="E213" s="66"/>
    </row>
    <row r="214" spans="1:5" x14ac:dyDescent="0.2">
      <c r="A214" s="68">
        <v>5600</v>
      </c>
      <c r="B214" s="66" t="s">
        <v>441</v>
      </c>
      <c r="C214" s="69">
        <f>C215</f>
        <v>0</v>
      </c>
      <c r="D214" s="70">
        <f t="shared" si="2"/>
        <v>0</v>
      </c>
      <c r="E214" s="66"/>
    </row>
    <row r="215" spans="1:5" x14ac:dyDescent="0.2">
      <c r="A215" s="68">
        <v>5610</v>
      </c>
      <c r="B215" s="66" t="s">
        <v>442</v>
      </c>
      <c r="C215" s="69">
        <f>C216</f>
        <v>0</v>
      </c>
      <c r="D215" s="70">
        <f t="shared" si="2"/>
        <v>0</v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>
        <f t="shared" si="2"/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11811023622047245" right="0.11811023622047245" top="0.74803149606299213" bottom="0.74803149606299213" header="0.31496062992125984" footer="0.31496062992125984"/>
  <pageSetup scale="65" orientation="portrait" r:id="rId1"/>
  <headerFooter>
    <oddHeader>&amp;R&amp;P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2.5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workbookViewId="0">
      <selection activeCell="C26" sqref="C26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2" t="str">
        <f>ESF!A1</f>
        <v>SISTEMA MUNICIPAL DE AGUA POTABLE Y ALCANTARILLADO DE MOROLEON</v>
      </c>
      <c r="B1" s="162"/>
      <c r="C1" s="162"/>
      <c r="D1" s="45" t="s">
        <v>0</v>
      </c>
      <c r="E1" s="46">
        <f>'Notas a los Edos Financieros'!D1</f>
        <v>2023</v>
      </c>
    </row>
    <row r="2" spans="1:5" ht="18.95" customHeight="1" x14ac:dyDescent="0.2">
      <c r="A2" s="162" t="s">
        <v>449</v>
      </c>
      <c r="B2" s="162"/>
      <c r="C2" s="162"/>
      <c r="D2" s="45" t="s">
        <v>3</v>
      </c>
      <c r="E2" s="46" t="str">
        <f>'Notas a los Edos Financieros'!D2</f>
        <v>Trimestral</v>
      </c>
    </row>
    <row r="3" spans="1:5" ht="18.95" customHeight="1" x14ac:dyDescent="0.2">
      <c r="A3" s="162" t="str">
        <f>ESF!A3</f>
        <v>Correspondiente del 01 DE ENERO al 31 DE MARZO DE 2023</v>
      </c>
      <c r="B3" s="162"/>
      <c r="C3" s="162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62580543.130000003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6177869.3200000003</v>
      </c>
    </row>
    <row r="15" spans="1:5" x14ac:dyDescent="0.2">
      <c r="A15" s="51">
        <v>3220</v>
      </c>
      <c r="B15" s="47" t="s">
        <v>456</v>
      </c>
      <c r="C15" s="52">
        <v>127971485.43000001</v>
      </c>
    </row>
    <row r="16" spans="1:5" x14ac:dyDescent="0.2">
      <c r="A16" s="51">
        <v>3230</v>
      </c>
      <c r="B16" s="47" t="s">
        <v>457</v>
      </c>
      <c r="C16" s="52">
        <f>SUM(C17:C20)</f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f>SUM(C22:C24)</f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f>SUM(C26:C27)</f>
        <v>7211687.3099999996</v>
      </c>
    </row>
    <row r="26" spans="1:3" x14ac:dyDescent="0.2">
      <c r="A26" s="51">
        <v>3251</v>
      </c>
      <c r="B26" s="47" t="s">
        <v>467</v>
      </c>
      <c r="C26" s="52">
        <v>7211687.3099999996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5"/>
  <sheetViews>
    <sheetView workbookViewId="0">
      <selection activeCell="D132" sqref="D132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2" t="str">
        <f>ESF!A1</f>
        <v>SISTEMA MUNICIPAL DE AGUA POTABLE Y ALCANTARILLADO DE MOROLEON</v>
      </c>
      <c r="B1" s="162"/>
      <c r="C1" s="162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2" t="s">
        <v>472</v>
      </c>
      <c r="B2" s="162"/>
      <c r="C2" s="162"/>
      <c r="D2" s="45" t="s">
        <v>3</v>
      </c>
      <c r="E2" s="46" t="str">
        <f>'Notas a los Edos Financieros'!D2</f>
        <v>Trimestral</v>
      </c>
    </row>
    <row r="3" spans="1:5" s="53" customFormat="1" ht="18.95" customHeight="1" x14ac:dyDescent="0.25">
      <c r="A3" s="162" t="str">
        <f>ESF!A3</f>
        <v>Correspondiente del 01 DE ENERO al 31 DE MARZO DE 2023</v>
      </c>
      <c r="B3" s="162"/>
      <c r="C3" s="162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 t="s">
        <v>1</v>
      </c>
      <c r="D7" s="124" t="s">
        <v>475</v>
      </c>
    </row>
    <row r="8" spans="1:5" x14ac:dyDescent="0.2">
      <c r="A8" s="51">
        <v>1111</v>
      </c>
      <c r="B8" s="47" t="s">
        <v>476</v>
      </c>
      <c r="C8" s="52">
        <v>0</v>
      </c>
      <c r="D8" s="52">
        <v>0</v>
      </c>
    </row>
    <row r="9" spans="1:5" x14ac:dyDescent="0.2">
      <c r="A9" s="51">
        <v>1112</v>
      </c>
      <c r="B9" s="47" t="s">
        <v>477</v>
      </c>
      <c r="C9" s="52">
        <v>19399080.82</v>
      </c>
      <c r="D9" s="52">
        <v>19998032.300000001</v>
      </c>
    </row>
    <row r="10" spans="1:5" x14ac:dyDescent="0.2">
      <c r="A10" s="51">
        <v>1113</v>
      </c>
      <c r="B10" s="47" t="s">
        <v>478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23461448.52</v>
      </c>
      <c r="D11" s="52">
        <v>20675019.609999999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479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480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481</v>
      </c>
      <c r="C15" s="52">
        <f>SUM(C8:C14)</f>
        <v>42860529.340000004</v>
      </c>
      <c r="D15" s="52">
        <f>SUM(D8:D14)</f>
        <v>40673051.909999996</v>
      </c>
    </row>
    <row r="18" spans="1:4" x14ac:dyDescent="0.2">
      <c r="A18" s="49" t="s">
        <v>482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483</v>
      </c>
      <c r="D19" s="124" t="s">
        <v>484</v>
      </c>
    </row>
    <row r="20" spans="1:4" x14ac:dyDescent="0.2">
      <c r="A20" s="58">
        <v>1230</v>
      </c>
      <c r="B20" s="59" t="s">
        <v>121</v>
      </c>
      <c r="C20" s="120">
        <f>SUM(C21:C27)</f>
        <v>146667654.23000002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2970811.88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9833055.7400000002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4257600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18680729.66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110925456.95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f>SUM(C29:C36)</f>
        <v>17356416.460000001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3553478.36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26851.07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26985.95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10983728.640000001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50008.44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2715364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f>SUM(C38:C42)</f>
        <v>3719503.5700000003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172255.6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1732500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958190.39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856557.58</v>
      </c>
      <c r="D42" s="52">
        <v>0</v>
      </c>
    </row>
    <row r="43" spans="1:6" x14ac:dyDescent="0.2">
      <c r="A43" s="51"/>
      <c r="B43" s="132" t="s">
        <v>485</v>
      </c>
      <c r="C43" s="120">
        <f>C20+C28+C37</f>
        <v>167743574.26000002</v>
      </c>
      <c r="D43" s="120">
        <f>D20+D28+D37</f>
        <v>0</v>
      </c>
    </row>
    <row r="45" spans="1:6" ht="15" x14ac:dyDescent="0.25">
      <c r="A45" s="49" t="s">
        <v>486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4" t="s">
        <v>1</v>
      </c>
      <c r="D46" s="124" t="s">
        <v>475</v>
      </c>
      <c r="F46"/>
    </row>
    <row r="47" spans="1:6" ht="9.9499999999999993" customHeight="1" x14ac:dyDescent="0.25">
      <c r="A47" s="58">
        <v>3210</v>
      </c>
      <c r="B47" s="59" t="s">
        <v>487</v>
      </c>
      <c r="C47" s="120">
        <v>0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488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489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490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491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492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492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493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f>+D62</f>
        <v>3553425.73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0</v>
      </c>
      <c r="D62" s="120">
        <f>SUM(D63:D70)</f>
        <v>3553425.73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148712.16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891831.08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0</v>
      </c>
      <c r="D67" s="52">
        <v>2417283.84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95598.65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494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495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496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497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498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499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500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501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313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316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322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323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324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502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503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504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505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506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507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508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509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510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511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111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512</v>
      </c>
      <c r="C133" s="120">
        <f>C47+C48-C98</f>
        <v>0</v>
      </c>
      <c r="D133" s="120">
        <f>D47+D48-D98</f>
        <v>0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rintOptions horizontalCentered="1"/>
  <pageMargins left="0.11811023622047245" right="0.11811023622047245" top="0.74803149606299213" bottom="0.74803149606299213" header="0.31496062992125984" footer="0.31496062992125984"/>
  <pageSetup scale="70" orientation="portrait" r:id="rId1"/>
  <headerFooter>
    <oddHeader>&amp;R&amp;P /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513</v>
      </c>
    </row>
    <row r="6" spans="1:2" ht="14.1" customHeight="1" x14ac:dyDescent="0.2">
      <c r="B6" s="27" t="s">
        <v>514</v>
      </c>
    </row>
    <row r="7" spans="1:2" ht="14.1" customHeight="1" x14ac:dyDescent="0.2">
      <c r="B7" s="27" t="s">
        <v>515</v>
      </c>
    </row>
    <row r="9" spans="1:2" ht="15" customHeight="1" x14ac:dyDescent="0.2">
      <c r="A9" s="113" t="s">
        <v>52</v>
      </c>
      <c r="B9" s="25" t="s">
        <v>516</v>
      </c>
    </row>
    <row r="10" spans="1:2" ht="15" customHeight="1" x14ac:dyDescent="0.2">
      <c r="B10" s="25" t="s">
        <v>517</v>
      </c>
    </row>
    <row r="11" spans="1:2" ht="15" customHeight="1" x14ac:dyDescent="0.2">
      <c r="B11" s="137" t="s">
        <v>518</v>
      </c>
    </row>
    <row r="13" spans="1:2" ht="15" customHeight="1" x14ac:dyDescent="0.2">
      <c r="A13" s="113" t="s">
        <v>54</v>
      </c>
      <c r="B13" s="27" t="s">
        <v>519</v>
      </c>
    </row>
    <row r="14" spans="1:2" x14ac:dyDescent="0.2">
      <c r="B14" s="27" t="s">
        <v>515</v>
      </c>
    </row>
    <row r="16" spans="1:2" ht="22.5" x14ac:dyDescent="0.2">
      <c r="A16" s="129" t="s">
        <v>520</v>
      </c>
      <c r="B16" s="128" t="s">
        <v>521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c865bf4-0f22-4e4d-b041-7b0c1657e5a8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Server</cp:lastModifiedBy>
  <cp:revision/>
  <cp:lastPrinted>2023-04-26T16:04:01Z</cp:lastPrinted>
  <dcterms:created xsi:type="dcterms:W3CDTF">2012-12-11T20:36:24Z</dcterms:created>
  <dcterms:modified xsi:type="dcterms:W3CDTF">2023-04-26T18:33:42Z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